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oseph\Desktop\"/>
    </mc:Choice>
  </mc:AlternateContent>
  <bookViews>
    <workbookView xWindow="0" yWindow="0" windowWidth="15570" windowHeight="1770" activeTab="2"/>
  </bookViews>
  <sheets>
    <sheet name="Matriz de Evaluación" sheetId="6" r:id="rId1"/>
    <sheet name="Mapa" sheetId="7" r:id="rId2"/>
    <sheet name="Plan de Trabajo" sheetId="4" r:id="rId3"/>
    <sheet name="Plan Continuidad" sheetId="5" r:id="rId4"/>
  </sheets>
  <externalReferences>
    <externalReference r:id="rId5"/>
  </externalReferences>
  <definedNames>
    <definedName name="_xlnm.Print_Area" localSheetId="0">'Matriz de Evaluación'!$B$2:$N$32</definedName>
    <definedName name="_xlnm.Print_Area" localSheetId="3">'Plan Continuidad'!$A$2:$H$28</definedName>
    <definedName name="_xlnm.Print_Area" localSheetId="2">'Plan de Trabajo'!$A$2:$N$30</definedName>
    <definedName name="lista">[1]Instructivo!$AF$4:$AF$6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7" l="1"/>
  <c r="N21" i="7"/>
  <c r="O20" i="7"/>
  <c r="N20" i="7"/>
  <c r="O19" i="7"/>
  <c r="N19" i="7"/>
  <c r="O18" i="7"/>
  <c r="N18" i="7"/>
  <c r="B21" i="4" l="1"/>
  <c r="B11" i="4" l="1"/>
  <c r="B12" i="4"/>
  <c r="B13" i="4"/>
  <c r="B14" i="4"/>
  <c r="B15" i="4"/>
  <c r="B16" i="4"/>
  <c r="B17" i="4"/>
  <c r="B18" i="4"/>
  <c r="B19" i="4"/>
  <c r="B20" i="4"/>
  <c r="B22" i="4"/>
  <c r="B23" i="4"/>
  <c r="B10" i="4"/>
  <c r="C11" i="4"/>
  <c r="C12" i="4"/>
  <c r="C13" i="4"/>
  <c r="C14" i="4"/>
  <c r="C15" i="4"/>
  <c r="C16" i="4"/>
  <c r="C17" i="4"/>
  <c r="C18" i="4"/>
  <c r="C19" i="4"/>
  <c r="C20" i="4"/>
  <c r="C21" i="4"/>
  <c r="C22" i="4"/>
  <c r="C23" i="4"/>
  <c r="C10" i="4"/>
  <c r="L23" i="6"/>
  <c r="D11" i="4"/>
  <c r="D12" i="4"/>
  <c r="D13" i="4"/>
  <c r="D14" i="4"/>
  <c r="D15" i="4"/>
  <c r="D16" i="4"/>
  <c r="D17" i="4"/>
  <c r="D18" i="4"/>
  <c r="D19" i="4"/>
  <c r="D20" i="4"/>
  <c r="D21" i="4"/>
  <c r="D22" i="4"/>
  <c r="D23" i="4"/>
  <c r="D10" i="4"/>
  <c r="J20" i="6" l="1"/>
  <c r="L20" i="6" s="1"/>
  <c r="J19" i="6"/>
  <c r="L19" i="6" s="1"/>
  <c r="J18" i="6"/>
  <c r="L18" i="6" s="1"/>
  <c r="J17" i="6"/>
  <c r="L17" i="6" s="1"/>
  <c r="J16" i="6"/>
  <c r="L16" i="6" s="1"/>
  <c r="J15" i="6"/>
  <c r="L15" i="6" s="1"/>
  <c r="J22" i="6"/>
  <c r="L22" i="6" s="1"/>
  <c r="J21" i="6"/>
  <c r="L21" i="6" s="1"/>
  <c r="J14" i="6"/>
  <c r="L14" i="6" s="1"/>
  <c r="J13" i="6"/>
  <c r="L13" i="6" s="1"/>
  <c r="J12" i="6" l="1"/>
  <c r="L12" i="6" s="1"/>
  <c r="J11" i="6"/>
  <c r="L11" i="6" s="1"/>
  <c r="J10" i="6"/>
  <c r="L10" i="6" s="1"/>
  <c r="P20" i="7" l="1"/>
  <c r="N22" i="7"/>
  <c r="O22" i="7"/>
  <c r="P19" i="7"/>
  <c r="P18" i="7"/>
  <c r="P21" i="7"/>
  <c r="P22" i="7" l="1"/>
  <c r="D12" i="7" l="1"/>
  <c r="E12" i="7" s="1"/>
  <c r="C11" i="7"/>
  <c r="B10" i="7"/>
  <c r="B9" i="7" s="1"/>
  <c r="C9" i="7" l="1"/>
  <c r="B8" i="7"/>
  <c r="C10" i="7"/>
  <c r="D11" i="7"/>
  <c r="E11" i="7"/>
  <c r="F12" i="7"/>
  <c r="F8" i="7" s="1"/>
  <c r="E10" i="7"/>
  <c r="E9" i="7"/>
  <c r="F9" i="7"/>
  <c r="D9" i="7"/>
  <c r="D10" i="7"/>
  <c r="B7" i="7" l="1"/>
  <c r="C8" i="7"/>
  <c r="D8" i="7"/>
  <c r="E8" i="7"/>
  <c r="F7" i="7"/>
  <c r="G12" i="7"/>
  <c r="F11" i="7"/>
  <c r="F10" i="7"/>
  <c r="C7" i="7" l="1"/>
  <c r="E7" i="7"/>
  <c r="D7" i="7"/>
  <c r="G11" i="7"/>
  <c r="G10" i="7"/>
  <c r="G9" i="7"/>
  <c r="G8" i="7"/>
  <c r="G7" i="7"/>
</calcChain>
</file>

<file path=xl/sharedStrings.xml><?xml version="1.0" encoding="utf-8"?>
<sst xmlns="http://schemas.openxmlformats.org/spreadsheetml/2006/main" count="269" uniqueCount="194">
  <si>
    <t>(1)</t>
  </si>
  <si>
    <t>(2)</t>
  </si>
  <si>
    <t>(3)</t>
  </si>
  <si>
    <t>(4)</t>
  </si>
  <si>
    <t>(5)</t>
  </si>
  <si>
    <t>(6)</t>
  </si>
  <si>
    <t>(7)</t>
  </si>
  <si>
    <t>(8)</t>
  </si>
  <si>
    <t>(9)</t>
  </si>
  <si>
    <t>(10)</t>
  </si>
  <si>
    <t>No.</t>
  </si>
  <si>
    <t>Riesgo</t>
  </si>
  <si>
    <t>Controles Recomendados</t>
  </si>
  <si>
    <t>Prioridad de implementación</t>
  </si>
  <si>
    <t>Controles a ser implementados</t>
  </si>
  <si>
    <t>Responsable</t>
  </si>
  <si>
    <t>Fecha Inicio</t>
  </si>
  <si>
    <t>Fecha Fin</t>
  </si>
  <si>
    <t>Comentarios</t>
  </si>
  <si>
    <t>Sub tema</t>
  </si>
  <si>
    <t>Nivel de tolerancia</t>
  </si>
  <si>
    <t>Método de Monitoreo</t>
  </si>
  <si>
    <t>Frecuencia de Monitoreo</t>
  </si>
  <si>
    <t>Entidad</t>
  </si>
  <si>
    <t>Período del Plan</t>
  </si>
  <si>
    <t>Puesto Responsable</t>
  </si>
  <si>
    <t>Recursos Internos o Externos</t>
  </si>
  <si>
    <t>Nombre del Responsable</t>
  </si>
  <si>
    <t>Firma:</t>
  </si>
  <si>
    <t>Descripción del Riesgo</t>
  </si>
  <si>
    <t>Entidad:</t>
  </si>
  <si>
    <t>Fecha de Continuidad</t>
  </si>
  <si>
    <t>GUÍA</t>
  </si>
  <si>
    <t>Nombre del Responsable de Continuidad:</t>
  </si>
  <si>
    <t>Firma de Responsable de Continuidad:</t>
  </si>
  <si>
    <t>Período de evaluación</t>
  </si>
  <si>
    <t>Eventos identificados</t>
  </si>
  <si>
    <t>Evaluación</t>
  </si>
  <si>
    <t>Probabilidad</t>
  </si>
  <si>
    <t>Área evaluada</t>
  </si>
  <si>
    <t>Control interno para mitigar (gestionar) el riesgo</t>
  </si>
  <si>
    <t>Valor Control Mitigador</t>
  </si>
  <si>
    <t>Ref.</t>
  </si>
  <si>
    <t>Ref. Tipo Riesgo</t>
  </si>
  <si>
    <t>Nivel de Riesgo Residual</t>
  </si>
  <si>
    <t>Del 1 de Enero al 31 de Diciembre de 2021</t>
  </si>
  <si>
    <t>MATRIZ DE EVALUACIÓN DE RIESGOS</t>
  </si>
  <si>
    <t>Severidad</t>
  </si>
  <si>
    <t>Probabilidad y Severidad</t>
  </si>
  <si>
    <t>Resumen</t>
  </si>
  <si>
    <t>Estratégicos</t>
  </si>
  <si>
    <t>Operativos</t>
  </si>
  <si>
    <t>Cumplimiento</t>
  </si>
  <si>
    <t>Punteo</t>
  </si>
  <si>
    <t>MAPA DE RIESGOS</t>
  </si>
  <si>
    <t>Observaciones</t>
  </si>
  <si>
    <t>10.1 a 15</t>
  </si>
  <si>
    <t>15.1 +</t>
  </si>
  <si>
    <t>1 a 10</t>
  </si>
  <si>
    <t>Tolerable</t>
  </si>
  <si>
    <t>Gestionable</t>
  </si>
  <si>
    <t>No tolerable</t>
  </si>
  <si>
    <t>Entidad ABC</t>
  </si>
  <si>
    <t>E5</t>
  </si>
  <si>
    <t>Riesgo Inherente  (RI)</t>
  </si>
  <si>
    <t>Riesgo Residual  (RR)</t>
  </si>
  <si>
    <t>PLAN DE TRABAJO EN EVALUACIÓN DE RIESGOS</t>
  </si>
  <si>
    <t>MATRIZ DE CONTINUIDAD DE EVALUACIÓN DE RIESGOS</t>
  </si>
  <si>
    <t>Tipo Objetivo</t>
  </si>
  <si>
    <t>Severidad del Riesgo</t>
  </si>
  <si>
    <t>E-1</t>
  </si>
  <si>
    <t xml:space="preserve">Perfil de puestos </t>
  </si>
  <si>
    <t>E-2</t>
  </si>
  <si>
    <t>Proyectos</t>
  </si>
  <si>
    <t xml:space="preserve">Manual de funciones </t>
  </si>
  <si>
    <t>E-3</t>
  </si>
  <si>
    <t xml:space="preserve">Presupuesto </t>
  </si>
  <si>
    <t>E-4</t>
  </si>
  <si>
    <t xml:space="preserve">Que nos limitamos a la continuidad de proyectos por falta de fondos. </t>
  </si>
  <si>
    <t xml:space="preserve">Recurso humano </t>
  </si>
  <si>
    <t xml:space="preserve">Servicios </t>
  </si>
  <si>
    <t xml:space="preserve">Que no se cuenta recurso humano para atender la demanda de los usuarios hacia los servicios. </t>
  </si>
  <si>
    <t>E-5</t>
  </si>
  <si>
    <t xml:space="preserve">Administrativa </t>
  </si>
  <si>
    <t xml:space="preserve">Recursos  financieros </t>
  </si>
  <si>
    <t>O-1</t>
  </si>
  <si>
    <t xml:space="preserve">No se le dan continuidad a los proyectos culminados  por falta de recursos. </t>
  </si>
  <si>
    <t xml:space="preserve">Gobernanza </t>
  </si>
  <si>
    <t xml:space="preserve">Operativo </t>
  </si>
  <si>
    <t xml:space="preserve">Procesos </t>
  </si>
  <si>
    <t xml:space="preserve">Nomenclatura </t>
  </si>
  <si>
    <t xml:space="preserve">Que no existe una nomenclatura contable para los registros de las cuentas. </t>
  </si>
  <si>
    <t>O-2</t>
  </si>
  <si>
    <t xml:space="preserve">Administrativo </t>
  </si>
  <si>
    <t xml:space="preserve">Control Interno </t>
  </si>
  <si>
    <t xml:space="preserve"> Que es existen deficiencias en cuanto a las herramientas o formas establecidas para el proceso de control interno a nivel  institucional.</t>
  </si>
  <si>
    <t>O-3</t>
  </si>
  <si>
    <t xml:space="preserve">Salario </t>
  </si>
  <si>
    <t>O-4</t>
  </si>
  <si>
    <t xml:space="preserve">Alianzas y convenios </t>
  </si>
  <si>
    <t>O-5</t>
  </si>
  <si>
    <t xml:space="preserve">Manual de Procedimientos Internos. </t>
  </si>
  <si>
    <t>O-6</t>
  </si>
  <si>
    <t xml:space="preserve">Recursos humano </t>
  </si>
  <si>
    <t xml:space="preserve">Normativo </t>
  </si>
  <si>
    <t>N-1</t>
  </si>
  <si>
    <t>O-7</t>
  </si>
  <si>
    <t xml:space="preserve">Financiero </t>
  </si>
  <si>
    <t xml:space="preserve">Mobiliario y equipo </t>
  </si>
  <si>
    <t xml:space="preserve">Informativo </t>
  </si>
  <si>
    <t>I-1</t>
  </si>
  <si>
    <t xml:space="preserve">Administrativa   Gobernanza  </t>
  </si>
  <si>
    <t xml:space="preserve">Servicios                  Recurso humano </t>
  </si>
  <si>
    <t xml:space="preserve">Procesos                 Nomenclatura </t>
  </si>
  <si>
    <t xml:space="preserve">Administrativo          Control Interno </t>
  </si>
  <si>
    <t xml:space="preserve">Administrativo               Salario </t>
  </si>
  <si>
    <t xml:space="preserve">Procesos                       Manual de procedimientos internos </t>
  </si>
  <si>
    <t xml:space="preserve">Procesos                   Recurso humano  </t>
  </si>
  <si>
    <t xml:space="preserve">Financiero                Mobiliario y Equipo </t>
  </si>
  <si>
    <t xml:space="preserve">Baja </t>
  </si>
  <si>
    <t xml:space="preserve">Alta </t>
  </si>
  <si>
    <t xml:space="preserve">Coordinador(a) General </t>
  </si>
  <si>
    <t xml:space="preserve">Auditoria Interna </t>
  </si>
  <si>
    <t xml:space="preserve">Se extiende la convocatoria a los lugares aledaños y/o fuera de la localidad </t>
  </si>
  <si>
    <t xml:space="preserve">Que se tiene dificultad en equipar o renovar mobiliario y equipo en deterioro por recursos financieros . </t>
  </si>
  <si>
    <t>CONCLUSIÓN:  Derivado de los riesgos detectados en la organización  se ha concluido  que existen deficiencias  en la perforación de puestos, formulación de proyectos, gestión financiera, reclutamiento de recurso humano, empoderamiento en gobernanza local,  nomenclatura contable, herramientas para el proceso de control interno a nivel institucional,   gestión y aceptación de la academia a nuestros proyectos,  equipamiento de inmobiliario,  en las áreas de trabajo  por lo cual es necesario la creación, actualización, aplicación y sistematización en la tres a reas de trabajo para mitigar crisis  a nivel institucional.</t>
  </si>
  <si>
    <t xml:space="preserve">Nombre del Responsable </t>
  </si>
  <si>
    <t xml:space="preserve">Rosario Emricia Ramírez Ovalle </t>
  </si>
  <si>
    <t>Asociación Hermana Tierra O.N.L.U.S</t>
  </si>
  <si>
    <t xml:space="preserve">Estratégico </t>
  </si>
  <si>
    <t>Que no estén definidas con claridad las funciones de los nuevos puestos en el manual de funciones y procedimientos</t>
  </si>
  <si>
    <t xml:space="preserve">Actualización  periódica de Manuales de funciones. </t>
  </si>
  <si>
    <t xml:space="preserve">Formulación de proyectos </t>
  </si>
  <si>
    <t xml:space="preserve">Que no existe personal para formular y gestionar proyectos específicamente </t>
  </si>
  <si>
    <t xml:space="preserve">Si existen lineamientos pero no se existe personal capacitado para la formulación y gestión de proyectos </t>
  </si>
  <si>
    <t>Búsqueda de apoyo  financiero para contratación de nuevos perfiles y ampliación de horarios.</t>
  </si>
  <si>
    <t xml:space="preserve">Que se cuenta con poco  empoderamiento de  lideres comunitarios  en  la  ejecución de proyectos. </t>
  </si>
  <si>
    <t xml:space="preserve">Coordinaciones a través de contracciones de nuevos perfiles para fortalecer  los enlaces y promover la participación activa comunitaria </t>
  </si>
  <si>
    <t xml:space="preserve">Estandarización de procesos y registros contables  de manera informal. </t>
  </si>
  <si>
    <t xml:space="preserve">Que existe deserción laboral  inseguridad salarial. </t>
  </si>
  <si>
    <t xml:space="preserve">Gestionar aumento de  presupuesto para nivelar salario  de acuerdo al nivel académico. </t>
  </si>
  <si>
    <t xml:space="preserve">Que  existe deficiencia para lograr alianzas  y convenio institucionales para la dotación de profesionales  del ejercicio profesional supervisado (EPS) multidisciplinario </t>
  </si>
  <si>
    <t xml:space="preserve">Escasa respuesta  de las academias hacia solicitudes realizas por la institución. </t>
  </si>
  <si>
    <t xml:space="preserve">Que  no están actualizados los manuales de procedimientos y no se cumple con la aplicación  total de estos. </t>
  </si>
  <si>
    <t xml:space="preserve">Actualización y supervisión en la aplicación de manuales de  procedimientos. </t>
  </si>
  <si>
    <t xml:space="preserve">Que no se cuenta con profesional requerido en el área local para laborar en la entidad </t>
  </si>
  <si>
    <t xml:space="preserve">Se ha gestionado reclutamiento  fuera del área local para cubrir los servicios. </t>
  </si>
  <si>
    <t xml:space="preserve">Gestión para dotación de mobiliario a entidades no gubernamentales. </t>
  </si>
  <si>
    <t xml:space="preserve">Que no se reestructura  periódicamente el plan estratégico  en los ejes de educación y administración sustentable de recursos pero si en el área de salud </t>
  </si>
  <si>
    <t>No se cuenta con formatos estandarizados para la tabulación estadística y publicación de  información</t>
  </si>
  <si>
    <t xml:space="preserve">Contratación  de personal calificado para capacitar y   fortalecer la herramienta de evaluación a nivel interno . </t>
  </si>
  <si>
    <t xml:space="preserve">Plan estratégico  </t>
  </si>
  <si>
    <t xml:space="preserve">Se ha implementado el plan estratégico en los tres ejes de trabajo, en la cual el área de salud  ha tenido  un alcance  alto en cuanto al cumplimento.  </t>
  </si>
  <si>
    <t xml:space="preserve">Línea basal </t>
  </si>
  <si>
    <t xml:space="preserve">Que se encuentra con desactualización de línea basal. </t>
  </si>
  <si>
    <t>Asociación "Hermana Tierra" O.N.L.U.S</t>
  </si>
  <si>
    <t xml:space="preserve">Control interno para mitigar (gestionar) el riesgo </t>
  </si>
  <si>
    <t xml:space="preserve">Área evaluada  y  eventos Identificados </t>
  </si>
  <si>
    <t xml:space="preserve">1. Actualizaciones y aprobaciones                       2. Segregación de funciones                               3. controles de supervisión que considere la entidad para el funcionamientos del control interno </t>
  </si>
  <si>
    <t xml:space="preserve">Manual de funciones       Perfil de puestos </t>
  </si>
  <si>
    <t xml:space="preserve">Recursos internos: Materiales (Equipo de oficina y suministros de oficina)                 Humano y tecnológico </t>
  </si>
  <si>
    <t>Auditor Interno.</t>
  </si>
  <si>
    <t>1. Actualizaciones y aprobaciones                       2. Segregación de funciones          3.Controles  sobre gestión de recursos humanos                                                  4. Control de seguimiento sobre aspectos operativos, financieros y de gestión .</t>
  </si>
  <si>
    <t xml:space="preserve">Proyectos         Formulación de Proyectos </t>
  </si>
  <si>
    <t>Que:   Convocatorias, evaluación de personal                                                           Como:   A través de coordinación gestionar presupuesto para contracción de personal y/o  capacitación de personal administrativo para la creación  y ejecución de proyectos.                                  Quien:  Coordinador (a) general                                 Cuando: Anual</t>
  </si>
  <si>
    <t xml:space="preserve">Recursos internos: Materiales (Equipo de oficina y suministros de oficina)                 Humano y tecnológico       Recurso externo. </t>
  </si>
  <si>
    <t xml:space="preserve">1. Actualización y aprobaciones        2.control sobre gestión de recursos humanos                                    3.Segregaciones de funciones                         4. Controles de seguimiento sobre aspectos operativos, financieros y de gestión. </t>
  </si>
  <si>
    <t xml:space="preserve">Que:      Objetivos de calidad, Escenarios estratégicos y planificaciones                          Como:   Que la coordinación general gestiones fondos y/o rubros  para darle continuidad   a los proyectos.                                   Quien:      Coordinación General                             Cuando: Anual </t>
  </si>
  <si>
    <t xml:space="preserve">1. Actualización y aprobaciones    2.Revision de desempeño operativo y estratégico                                               3. Control sobre gestión de recursos humanos.                                           4.Controles de seguimiento sobre aspectos operativos, financieros y de gestión. </t>
  </si>
  <si>
    <t xml:space="preserve">Que:       Valorar recurso humano, fortalecimiento y desarrollo de los recursos.                                                                   Como:   La administración reclutara recurso humano para los servicios que se encuentren decadentes de personal.                                         Quien:   Coordinador de salud                                                     Cuando: Anual </t>
  </si>
  <si>
    <t xml:space="preserve">Coordinador de salud </t>
  </si>
  <si>
    <t xml:space="preserve">La  pobra o nula educación en lideres comunitarios pone en riesgo la sostenibilidad de los proyectos. </t>
  </si>
  <si>
    <t xml:space="preserve">Que:            Organización, control y codificación de cuentas bancarias.                      Como:       El contador general estandarizara procesos para el adecuado registro de las cuentas.                               Quien:         Coordinar financiero                          Cuando: Semestralmente </t>
  </si>
  <si>
    <t xml:space="preserve">Coordinación Financiero </t>
  </si>
  <si>
    <t xml:space="preserve">1. Actualizaciones y aprobaciones                       2. Segregación de funciones          3.Controles  sobre gestión de recursos humanos                                                  4. Control de seguimiento sobre aspectos operativos, financieros y de gestión .   5.Instrucciones por escrito        6.Controles de supervisión que considere la entidad para el  fortalecimiento del control interno </t>
  </si>
  <si>
    <t xml:space="preserve">Que:        Fondos,    apoyo de entidades extrajeras                          Como:  a la coordinación general gestionar apoyo a  diferentes entidades con el propósito de no perjudicar la deserción laboral .                                                                                Quien:      Coordinador general                             Cuando: Anual </t>
  </si>
  <si>
    <t>1. Actualizaciones y aprobaciones                       2. Segregación de funciones          3.Controles  sobre gestión de recursos humanos                                                .</t>
  </si>
  <si>
    <t xml:space="preserve">Administrativo           Alianzas y convenios  </t>
  </si>
  <si>
    <t xml:space="preserve">Que:       Aliados estratégicos, Expectativas comunes, relaciones en común.                          Como:          El coordinador realizara gestiones a  la academia para reclutar    a estudiantes en fases de ejercicio profesión supervisado.                        Quien:      Coordinador General                             Cuando:     Semestral </t>
  </si>
  <si>
    <t xml:space="preserve">Que:  Recabar información ,procesar,    revisar ,  procesar y aprobar  actualización.              Como:          Al auditor interno se encargara de actualizar los manuales    de procedimientos y supervisar la aplicación de cada uno de  los procesos.                                                                                      Quien:                 Auditor Interno                                                       Cuando:  Trimestralmente </t>
  </si>
  <si>
    <t xml:space="preserve">1. Actualizaciones y aprobaciones              2. Revisión del desempeño operativo y estratégico.                                                 3.Controles físicos sobre recursos y bienes. </t>
  </si>
  <si>
    <t>Que:   Monitorio y manejo  del  uso  de mobiliario.                      Como:      El área administrativa gestionara procesos para adquirir mobiliario y equipo.                                                    Quien:    Área Administrativa                                                         Cuando:   Anual</t>
  </si>
  <si>
    <t xml:space="preserve">Área Administrativa </t>
  </si>
  <si>
    <t xml:space="preserve">Se ha implantado el plan estratégico en los tres ejes de trabajo, en la cual el área de salud  ha tenido  un alcance  alto en cuanto al cumplimento.  </t>
  </si>
  <si>
    <t xml:space="preserve">Administrativo                       Plan estratégico  </t>
  </si>
  <si>
    <t>Que:         Monitoreo, supervisión  y avances de plan estratégico .                                                                                              Como:        El coordinador general  evaluara, supervisara, propiciara el cumplimiento de los objetivos de acuerdo a los ejes de trabajo .                                                                              Quien:        Coordinador General  .                                   Cuando:     Anual</t>
  </si>
  <si>
    <t xml:space="preserve">Informativo                      Línea Basal </t>
  </si>
  <si>
    <t xml:space="preserve">Se procederá a la creación de formatos para recopilación de informe desde la creación de la institución hasta la fecha actual </t>
  </si>
  <si>
    <t xml:space="preserve">Rosario Emirica  Ramírez Ovalle </t>
  </si>
  <si>
    <t xml:space="preserve">1. Actualizaciones y aprobaciones                       2. Segregación de funciones                               3. Controles de supervisión que considere la entidad para el funcionamientos del control interno </t>
  </si>
  <si>
    <t>Que:  Se realicen  actualizaciones del Manual de Funciones                                 Como:  El Auditor interno revisara y actualizara el manual de funciones, acorde a la creación de nuevos perfiles para puestos y  puestos ya existentes.        Quien:  Auditor Interno                                Cuando: Semestral</t>
  </si>
  <si>
    <t xml:space="preserve">Presupuesto                 Rece rusos Financiero </t>
  </si>
  <si>
    <t xml:space="preserve">Contratación de personal calificado para capacitar y   fortalecer la herramienta de evaluación a nivel interno . </t>
  </si>
  <si>
    <t xml:space="preserve">Que:         Estrategias, Herramientas, directrices, supervisiones y monitoreos .                        Como:     A  la auditoria interna  realizar de manera de periódico monitoreos de controles y registros sobre los procesos institucionales .                                                             Quien:     Auditoria Interna                              Cuando:  Cuatrimestralmente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</si>
</sst>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_);\(0\)"/>
    <numFmt numFmtId="166" formatCode="0.00_);\(0.00\)"/>
    <numFmt numFmtId="168" formatCode="_(* #,##0.0_);_(* \(#,##0.0\);_(* &quot;-&quot;??_);_(@_)"/>
  </numFmts>
  <fonts count="25" x14ac:knownFonts="1">
    <font>
      <sz val="11"/>
      <color theme="1"/>
      <name val="Calibri"/>
      <family val="2"/>
      <scheme val="minor"/>
    </font>
    <font>
      <sz val="10"/>
      <name val="Arial"/>
      <family val="2"/>
    </font>
    <font>
      <u/>
      <sz val="10"/>
      <color indexed="12"/>
      <name val="Arial"/>
      <family val="2"/>
    </font>
    <font>
      <b/>
      <sz val="14"/>
      <name val="Times New Roman"/>
      <family val="1"/>
    </font>
    <font>
      <b/>
      <sz val="12"/>
      <name val="Times New Roman"/>
      <family val="1"/>
    </font>
    <font>
      <sz val="12"/>
      <name val="Times New Roman"/>
      <family val="1"/>
    </font>
    <font>
      <sz val="12"/>
      <color theme="1"/>
      <name val="Times New Roman"/>
      <family val="1"/>
    </font>
    <font>
      <u/>
      <sz val="12"/>
      <color indexed="20"/>
      <name val="Times New Roman"/>
      <family val="1"/>
    </font>
    <font>
      <b/>
      <sz val="12"/>
      <color indexed="10"/>
      <name val="Times New Roman"/>
      <family val="1"/>
    </font>
    <font>
      <sz val="10"/>
      <name val="Times New Roman"/>
      <family val="1"/>
    </font>
    <font>
      <sz val="11"/>
      <color theme="1"/>
      <name val="Calibri"/>
      <family val="2"/>
      <scheme val="minor"/>
    </font>
    <font>
      <b/>
      <sz val="11"/>
      <color theme="1"/>
      <name val="Calibri"/>
      <family val="2"/>
      <scheme val="minor"/>
    </font>
    <font>
      <sz val="12"/>
      <color indexed="9"/>
      <name val="Times New Roman"/>
      <family val="1"/>
    </font>
    <font>
      <sz val="10"/>
      <color theme="1"/>
      <name val="Arial"/>
      <family val="2"/>
    </font>
    <font>
      <b/>
      <sz val="12"/>
      <color indexed="9"/>
      <name val="Times New Roman"/>
      <family val="1"/>
    </font>
    <font>
      <b/>
      <sz val="10"/>
      <color theme="1"/>
      <name val="Arial"/>
      <family val="2"/>
    </font>
    <font>
      <b/>
      <sz val="11"/>
      <color theme="1"/>
      <name val="Times New Roman"/>
      <family val="1"/>
    </font>
    <font>
      <sz val="11"/>
      <color theme="1"/>
      <name val="Times New Roman"/>
      <family val="1"/>
    </font>
    <font>
      <b/>
      <sz val="16"/>
      <color theme="1"/>
      <name val="Times New Roman"/>
      <family val="1"/>
    </font>
    <font>
      <b/>
      <sz val="11"/>
      <name val="Times New Roman"/>
      <family val="1"/>
    </font>
    <font>
      <u/>
      <sz val="12"/>
      <color indexed="12"/>
      <name val="Times New Roman"/>
      <family val="1"/>
    </font>
    <font>
      <sz val="8"/>
      <color rgb="FFFFFFFF"/>
      <name val="Arial"/>
      <family val="2"/>
    </font>
    <font>
      <b/>
      <sz val="12"/>
      <name val="Arial"/>
      <family val="2"/>
    </font>
    <font>
      <u/>
      <sz val="12"/>
      <name val="Times New Roman"/>
      <family val="1"/>
    </font>
    <font>
      <sz val="10"/>
      <color theme="1"/>
      <name val="Times New Roman"/>
      <family val="1"/>
    </font>
  </fonts>
  <fills count="9">
    <fill>
      <patternFill patternType="none"/>
    </fill>
    <fill>
      <patternFill patternType="gray125"/>
    </fill>
    <fill>
      <patternFill patternType="solid">
        <fgColor theme="0" tint="-0.249977111117893"/>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indexed="9"/>
        <bgColor indexed="64"/>
      </patternFill>
    </fill>
    <fill>
      <patternFill patternType="solid">
        <fgColor indexed="22"/>
        <bgColor indexed="64"/>
      </patternFill>
    </fill>
    <fill>
      <patternFill patternType="solid">
        <fgColor theme="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164" fontId="10" fillId="0" borderId="0" applyFont="0" applyFill="0" applyBorder="0" applyAlignment="0" applyProtection="0"/>
  </cellStyleXfs>
  <cellXfs count="201">
    <xf numFmtId="0" fontId="0" fillId="0" borderId="0" xfId="0"/>
    <xf numFmtId="0" fontId="3" fillId="0" borderId="13" xfId="1" applyFont="1" applyBorder="1" applyAlignment="1">
      <alignment horizontal="center" vertical="center"/>
    </xf>
    <xf numFmtId="0" fontId="5" fillId="0" borderId="13" xfId="1" applyFont="1" applyBorder="1"/>
    <xf numFmtId="0" fontId="5" fillId="0" borderId="15" xfId="1" applyFont="1" applyBorder="1" applyAlignment="1">
      <alignment horizontal="center" vertical="center"/>
    </xf>
    <xf numFmtId="0" fontId="5" fillId="0" borderId="0" xfId="1" applyFont="1" applyBorder="1"/>
    <xf numFmtId="0" fontId="5" fillId="0" borderId="17" xfId="1" applyFont="1" applyBorder="1" applyAlignment="1">
      <alignment horizontal="center" vertical="center"/>
    </xf>
    <xf numFmtId="0" fontId="5" fillId="0" borderId="18" xfId="1" applyFont="1" applyBorder="1"/>
    <xf numFmtId="0" fontId="5" fillId="0" borderId="0" xfId="1" applyFont="1" applyAlignment="1">
      <alignment horizontal="center" vertical="center"/>
    </xf>
    <xf numFmtId="0" fontId="5" fillId="0" borderId="0" xfId="1" applyFont="1"/>
    <xf numFmtId="0" fontId="5" fillId="0" borderId="12" xfId="1" applyFont="1" applyBorder="1" applyAlignment="1">
      <alignment horizontal="center" vertical="center"/>
    </xf>
    <xf numFmtId="0" fontId="5" fillId="0" borderId="14" xfId="1" applyFont="1" applyBorder="1"/>
    <xf numFmtId="0" fontId="5" fillId="0" borderId="16" xfId="1" applyFont="1" applyBorder="1"/>
    <xf numFmtId="0" fontId="5" fillId="0" borderId="0" xfId="1" applyFont="1" applyBorder="1" applyAlignment="1">
      <alignment horizontal="left" vertical="center"/>
    </xf>
    <xf numFmtId="0" fontId="5" fillId="0" borderId="10" xfId="1" applyFont="1" applyBorder="1"/>
    <xf numFmtId="0" fontId="5" fillId="0" borderId="11" xfId="1" applyFont="1" applyBorder="1"/>
    <xf numFmtId="0" fontId="5" fillId="0" borderId="15" xfId="1" applyFont="1" applyBorder="1" applyAlignment="1">
      <alignment horizontal="right" vertical="center"/>
    </xf>
    <xf numFmtId="0" fontId="6" fillId="0" borderId="0" xfId="0" quotePrefix="1" applyFont="1" applyBorder="1" applyAlignment="1">
      <alignment horizontal="right"/>
    </xf>
    <xf numFmtId="0" fontId="7" fillId="0" borderId="0" xfId="2" applyFont="1" applyBorder="1" applyAlignment="1" applyProtection="1">
      <alignment horizontal="right"/>
    </xf>
    <xf numFmtId="0" fontId="7" fillId="0" borderId="0" xfId="2" quotePrefix="1" applyFont="1" applyBorder="1" applyAlignment="1" applyProtection="1">
      <alignment horizontal="right"/>
    </xf>
    <xf numFmtId="0" fontId="6" fillId="0" borderId="16" xfId="0" quotePrefix="1" applyFont="1" applyBorder="1" applyAlignment="1">
      <alignment horizontal="right"/>
    </xf>
    <xf numFmtId="0" fontId="5" fillId="0" borderId="0" xfId="1" applyFont="1" applyAlignment="1">
      <alignment horizontal="right"/>
    </xf>
    <xf numFmtId="0" fontId="4" fillId="2" borderId="2"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5" fillId="0" borderId="0" xfId="1" applyFont="1" applyAlignment="1">
      <alignment wrapText="1"/>
    </xf>
    <xf numFmtId="0" fontId="5" fillId="0" borderId="2" xfId="1" applyFont="1" applyBorder="1" applyAlignment="1">
      <alignment horizontal="center" vertical="center"/>
    </xf>
    <xf numFmtId="0" fontId="5" fillId="0" borderId="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5" fillId="0" borderId="1" xfId="1" applyFont="1" applyBorder="1" applyAlignment="1">
      <alignment horizontal="center" vertical="center"/>
    </xf>
    <xf numFmtId="0" fontId="5" fillId="0" borderId="3" xfId="1" applyFont="1" applyBorder="1" applyAlignment="1">
      <alignment horizontal="center" vertical="center" wrapText="1"/>
    </xf>
    <xf numFmtId="0" fontId="8" fillId="0" borderId="0" xfId="1" applyFont="1" applyBorder="1"/>
    <xf numFmtId="0" fontId="5" fillId="0" borderId="19" xfId="1" applyFont="1" applyBorder="1"/>
    <xf numFmtId="0" fontId="5" fillId="0" borderId="1" xfId="1" applyNumberFormat="1" applyFont="1" applyFill="1" applyBorder="1" applyAlignment="1">
      <alignment horizontal="center" vertical="center" wrapText="1"/>
    </xf>
    <xf numFmtId="9" fontId="5" fillId="0" borderId="1"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3" xfId="1" applyFont="1" applyBorder="1"/>
    <xf numFmtId="9" fontId="5" fillId="0" borderId="1" xfId="1" applyNumberFormat="1" applyFont="1" applyFill="1" applyBorder="1" applyAlignment="1">
      <alignment horizontal="center" vertical="center" wrapText="1"/>
    </xf>
    <xf numFmtId="0" fontId="5" fillId="0" borderId="5" xfId="1" applyNumberFormat="1" applyFont="1" applyFill="1" applyBorder="1" applyAlignment="1">
      <alignment horizontal="center" vertical="center" wrapText="1"/>
    </xf>
    <xf numFmtId="9" fontId="5" fillId="0" borderId="5" xfId="1" applyNumberFormat="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6" xfId="1" applyFont="1" applyBorder="1"/>
    <xf numFmtId="0" fontId="5" fillId="0" borderId="8" xfId="1" applyFont="1" applyFill="1" applyBorder="1" applyAlignment="1">
      <alignment horizontal="center" vertical="center" wrapText="1"/>
    </xf>
    <xf numFmtId="0" fontId="5" fillId="0" borderId="8" xfId="1" applyFont="1" applyFill="1" applyBorder="1" applyAlignment="1">
      <alignment horizontal="center" vertical="center"/>
    </xf>
    <xf numFmtId="0" fontId="5" fillId="0" borderId="1" xfId="1" applyNumberFormat="1" applyFont="1" applyFill="1" applyBorder="1" applyAlignment="1">
      <alignment horizontal="center" vertical="center"/>
    </xf>
    <xf numFmtId="0" fontId="5" fillId="0" borderId="5" xfId="1" applyFont="1" applyBorder="1"/>
    <xf numFmtId="0" fontId="5" fillId="0" borderId="5" xfId="1" applyFont="1" applyBorder="1" applyAlignment="1">
      <alignment horizontal="center"/>
    </xf>
    <xf numFmtId="0" fontId="5" fillId="0" borderId="0" xfId="1" applyFont="1" applyFill="1"/>
    <xf numFmtId="9" fontId="5" fillId="0" borderId="8" xfId="1" applyNumberFormat="1" applyFont="1" applyFill="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xf numFmtId="0" fontId="5" fillId="0" borderId="15" xfId="1" applyFont="1" applyBorder="1"/>
    <xf numFmtId="0" fontId="4" fillId="0" borderId="15" xfId="1" applyFont="1" applyBorder="1" applyAlignment="1">
      <alignment horizontal="center"/>
    </xf>
    <xf numFmtId="0" fontId="4" fillId="0" borderId="0" xfId="1" applyFont="1" applyBorder="1" applyAlignment="1">
      <alignment horizontal="center"/>
    </xf>
    <xf numFmtId="0" fontId="5" fillId="0" borderId="0" xfId="1" quotePrefix="1" applyFont="1" applyBorder="1" applyAlignment="1">
      <alignment horizontal="center"/>
    </xf>
    <xf numFmtId="0" fontId="5" fillId="0" borderId="0" xfId="1" applyFont="1" applyBorder="1" applyAlignment="1">
      <alignment horizontal="center"/>
    </xf>
    <xf numFmtId="0" fontId="5" fillId="0" borderId="16" xfId="1" quotePrefix="1" applyFont="1" applyBorder="1" applyAlignment="1">
      <alignment horizontal="center"/>
    </xf>
    <xf numFmtId="16" fontId="5" fillId="0" borderId="0" xfId="1" applyNumberFormat="1" applyFont="1" applyFill="1" applyBorder="1"/>
    <xf numFmtId="0" fontId="5" fillId="0" borderId="0" xfId="1" applyFont="1" applyFill="1" applyBorder="1"/>
    <xf numFmtId="0" fontId="5" fillId="0" borderId="16" xfId="1" applyFont="1" applyFill="1" applyBorder="1"/>
    <xf numFmtId="0" fontId="5" fillId="0" borderId="8" xfId="1" applyNumberFormat="1" applyFont="1" applyFill="1" applyBorder="1" applyAlignment="1">
      <alignment horizontal="center" vertical="center" wrapText="1"/>
    </xf>
    <xf numFmtId="0" fontId="5" fillId="0" borderId="0" xfId="1" applyFont="1" applyBorder="1" applyAlignment="1">
      <alignment horizontal="center" vertical="center" wrapText="1"/>
    </xf>
    <xf numFmtId="0" fontId="5" fillId="0" borderId="0" xfId="1" applyFont="1" applyBorder="1" applyAlignment="1">
      <alignment horizontal="center" vertical="center"/>
    </xf>
    <xf numFmtId="0" fontId="3" fillId="0" borderId="0" xfId="1" applyFont="1" applyBorder="1" applyAlignment="1">
      <alignment horizontal="center" vertical="center"/>
    </xf>
    <xf numFmtId="0" fontId="9" fillId="0" borderId="1" xfId="1" applyFont="1" applyBorder="1" applyAlignment="1">
      <alignment horizontal="center" vertical="center" wrapText="1"/>
    </xf>
    <xf numFmtId="0" fontId="5" fillId="0" borderId="1" xfId="2" applyFont="1" applyFill="1" applyBorder="1" applyAlignment="1" applyProtection="1">
      <alignment horizontal="left" vertical="center" wrapText="1"/>
    </xf>
    <xf numFmtId="0" fontId="5" fillId="0" borderId="0" xfId="1" applyFont="1" applyBorder="1" applyAlignment="1">
      <alignment horizontal="right" vertical="center"/>
    </xf>
    <xf numFmtId="0" fontId="5" fillId="0" borderId="18" xfId="1" applyFont="1" applyBorder="1" applyAlignment="1">
      <alignment horizontal="center" vertical="center"/>
    </xf>
    <xf numFmtId="14" fontId="5" fillId="0" borderId="1" xfId="1" applyNumberFormat="1" applyFont="1" applyBorder="1" applyAlignment="1">
      <alignment horizontal="center" vertical="center" wrapText="1"/>
    </xf>
    <xf numFmtId="0" fontId="9" fillId="0" borderId="3" xfId="1" applyFont="1" applyBorder="1" applyAlignment="1">
      <alignment horizontal="left" vertical="center" wrapText="1"/>
    </xf>
    <xf numFmtId="0" fontId="9" fillId="0" borderId="9" xfId="1" applyFont="1" applyBorder="1" applyAlignment="1">
      <alignment horizontal="center" vertical="center"/>
    </xf>
    <xf numFmtId="0" fontId="5" fillId="0" borderId="8"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0" borderId="8" xfId="1" applyFont="1" applyFill="1" applyBorder="1" applyAlignment="1">
      <alignment horizontal="justify" vertical="center" wrapText="1"/>
    </xf>
    <xf numFmtId="0" fontId="5" fillId="0" borderId="9" xfId="1" applyFont="1" applyBorder="1" applyAlignment="1">
      <alignment horizontal="center" vertical="center"/>
    </xf>
    <xf numFmtId="0" fontId="5" fillId="0" borderId="1" xfId="1" applyFont="1" applyFill="1" applyBorder="1" applyAlignment="1">
      <alignment horizontal="justify" vertical="center" wrapText="1"/>
    </xf>
    <xf numFmtId="0" fontId="5" fillId="0" borderId="3" xfId="1" applyFont="1" applyBorder="1" applyAlignment="1">
      <alignment horizontal="center" vertical="center"/>
    </xf>
    <xf numFmtId="0" fontId="0" fillId="0" borderId="0" xfId="0" applyAlignment="1">
      <alignment vertical="center"/>
    </xf>
    <xf numFmtId="2" fontId="5" fillId="0" borderId="1" xfId="0" applyNumberFormat="1" applyFont="1" applyBorder="1" applyAlignment="1">
      <alignment horizontal="center"/>
    </xf>
    <xf numFmtId="0" fontId="17" fillId="0" borderId="0" xfId="0" applyFont="1"/>
    <xf numFmtId="0" fontId="17" fillId="0" borderId="0" xfId="0" applyFont="1" applyAlignment="1">
      <alignment vertical="center"/>
    </xf>
    <xf numFmtId="0" fontId="17" fillId="0" borderId="34" xfId="0" applyFont="1" applyBorder="1"/>
    <xf numFmtId="0" fontId="17" fillId="0" borderId="35" xfId="0" applyFont="1" applyBorder="1"/>
    <xf numFmtId="0" fontId="19" fillId="0" borderId="35" xfId="0" applyFont="1" applyBorder="1"/>
    <xf numFmtId="0" fontId="17" fillId="0" borderId="30" xfId="0" applyFont="1" applyBorder="1"/>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xf>
    <xf numFmtId="0" fontId="16" fillId="0" borderId="35" xfId="0" applyFont="1" applyBorder="1" applyAlignment="1">
      <alignment horizontal="center"/>
    </xf>
    <xf numFmtId="0" fontId="16" fillId="0" borderId="30" xfId="0" applyFont="1" applyBorder="1" applyAlignment="1">
      <alignment horizontal="center"/>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17" fillId="4" borderId="13"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0" xfId="0" applyFont="1" applyFill="1" applyBorder="1" applyAlignment="1">
      <alignment horizontal="center" vertical="center"/>
    </xf>
    <xf numFmtId="0" fontId="17" fillId="4" borderId="0"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6" xfId="0" applyFont="1" applyFill="1" applyBorder="1" applyAlignment="1">
      <alignment horizontal="center" vertical="center"/>
    </xf>
    <xf numFmtId="0" fontId="17" fillId="4" borderId="16"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19" xfId="0" applyFont="1" applyFill="1" applyBorder="1" applyAlignment="1">
      <alignment horizontal="center" vertical="center"/>
    </xf>
    <xf numFmtId="0" fontId="5" fillId="3" borderId="16" xfId="1" applyFont="1" applyFill="1" applyBorder="1"/>
    <xf numFmtId="0" fontId="5" fillId="4" borderId="16" xfId="1" applyFont="1" applyFill="1" applyBorder="1"/>
    <xf numFmtId="0" fontId="5" fillId="5" borderId="16" xfId="1" applyFont="1" applyFill="1" applyBorder="1"/>
    <xf numFmtId="0" fontId="20" fillId="0" borderId="3" xfId="2" applyFont="1" applyBorder="1" applyAlignment="1" applyProtection="1">
      <alignment horizontal="center" vertical="center" wrapText="1"/>
    </xf>
    <xf numFmtId="0" fontId="21" fillId="0" borderId="0" xfId="0" applyFont="1" applyAlignment="1">
      <alignment horizontal="center" readingOrder="1"/>
    </xf>
    <xf numFmtId="0" fontId="0" fillId="0" borderId="0" xfId="0" applyBorder="1" applyAlignment="1">
      <alignment vertical="center"/>
    </xf>
    <xf numFmtId="0" fontId="22" fillId="0" borderId="0" xfId="0" applyFont="1" applyBorder="1" applyAlignment="1">
      <alignment horizontal="center" readingOrder="1"/>
    </xf>
    <xf numFmtId="0" fontId="0" fillId="0" borderId="12" xfId="0" applyBorder="1"/>
    <xf numFmtId="0" fontId="0" fillId="0" borderId="13" xfId="0" applyBorder="1"/>
    <xf numFmtId="0" fontId="18" fillId="0" borderId="13" xfId="0" applyFont="1" applyBorder="1"/>
    <xf numFmtId="0" fontId="0" fillId="0" borderId="14" xfId="0" applyBorder="1"/>
    <xf numFmtId="0" fontId="17" fillId="0" borderId="15" xfId="0" applyFont="1" applyBorder="1"/>
    <xf numFmtId="0" fontId="17" fillId="0" borderId="0" xfId="0" applyFont="1" applyBorder="1"/>
    <xf numFmtId="0" fontId="17" fillId="0" borderId="17" xfId="0" applyFont="1" applyBorder="1"/>
    <xf numFmtId="0" fontId="17" fillId="0" borderId="18" xfId="0" applyFont="1" applyBorder="1"/>
    <xf numFmtId="166" fontId="4" fillId="6" borderId="29" xfId="3" applyNumberFormat="1" applyFont="1" applyFill="1" applyBorder="1" applyAlignment="1">
      <alignment horizontal="center"/>
    </xf>
    <xf numFmtId="0" fontId="5" fillId="0" borderId="2" xfId="0" applyFont="1" applyBorder="1"/>
    <xf numFmtId="165" fontId="4" fillId="6" borderId="3" xfId="3" applyNumberFormat="1" applyFont="1" applyFill="1" applyBorder="1" applyAlignment="1">
      <alignment horizontal="center"/>
    </xf>
    <xf numFmtId="0" fontId="4" fillId="7" borderId="15" xfId="0" applyFont="1" applyFill="1" applyBorder="1" applyAlignment="1"/>
    <xf numFmtId="0" fontId="17" fillId="0" borderId="26" xfId="0" applyFont="1" applyBorder="1"/>
    <xf numFmtId="0" fontId="0" fillId="0" borderId="17" xfId="0" applyBorder="1"/>
    <xf numFmtId="0" fontId="17" fillId="0" borderId="19" xfId="0" applyFont="1" applyBorder="1"/>
    <xf numFmtId="0" fontId="4" fillId="0" borderId="34" xfId="0" applyFont="1" applyBorder="1"/>
    <xf numFmtId="0" fontId="0" fillId="0" borderId="35" xfId="0" applyBorder="1"/>
    <xf numFmtId="0" fontId="0" fillId="0" borderId="30" xfId="0" applyBorder="1"/>
    <xf numFmtId="0" fontId="12" fillId="8" borderId="7" xfId="0" applyFont="1" applyFill="1" applyBorder="1" applyAlignment="1"/>
    <xf numFmtId="0" fontId="5" fillId="8" borderId="0" xfId="0" applyFont="1" applyFill="1" applyBorder="1"/>
    <xf numFmtId="0" fontId="5" fillId="8" borderId="16" xfId="0" applyFont="1" applyFill="1" applyBorder="1"/>
    <xf numFmtId="0" fontId="17" fillId="8" borderId="0" xfId="0" applyFont="1" applyFill="1" applyBorder="1"/>
    <xf numFmtId="0" fontId="14" fillId="8" borderId="1" xfId="0" applyFont="1" applyFill="1" applyBorder="1" applyAlignment="1">
      <alignment horizontal="left"/>
    </xf>
    <xf numFmtId="0" fontId="14" fillId="8" borderId="1" xfId="0" applyFont="1" applyFill="1" applyBorder="1" applyAlignment="1">
      <alignment horizontal="center"/>
    </xf>
    <xf numFmtId="0" fontId="14" fillId="8" borderId="3" xfId="0" applyFont="1" applyFill="1" applyBorder="1" applyAlignment="1">
      <alignment horizontal="center"/>
    </xf>
    <xf numFmtId="0" fontId="4" fillId="7" borderId="11" xfId="0" applyFont="1" applyFill="1" applyBorder="1" applyAlignment="1"/>
    <xf numFmtId="166" fontId="4" fillId="6" borderId="36" xfId="3" applyNumberFormat="1" applyFont="1" applyFill="1" applyBorder="1" applyAlignment="1">
      <alignment horizontal="center"/>
    </xf>
    <xf numFmtId="165" fontId="4" fillId="6" borderId="37" xfId="3" applyNumberFormat="1" applyFont="1" applyFill="1" applyBorder="1" applyAlignment="1">
      <alignment horizontal="center"/>
    </xf>
    <xf numFmtId="0" fontId="13" fillId="0" borderId="0" xfId="0" applyFont="1" applyBorder="1" applyAlignment="1">
      <alignment horizontal="center" wrapText="1"/>
    </xf>
    <xf numFmtId="0" fontId="13" fillId="0" borderId="0" xfId="0" applyFont="1" applyBorder="1" applyAlignment="1">
      <alignment horizontal="justify" wrapText="1"/>
    </xf>
    <xf numFmtId="0" fontId="0" fillId="0" borderId="0" xfId="0" applyBorder="1"/>
    <xf numFmtId="0" fontId="11" fillId="0" borderId="0" xfId="0" applyFont="1" applyBorder="1" applyAlignment="1">
      <alignment horizontal="center"/>
    </xf>
    <xf numFmtId="0" fontId="0" fillId="0" borderId="0" xfId="0" applyBorder="1" applyAlignment="1">
      <alignment horizontal="center"/>
    </xf>
    <xf numFmtId="0" fontId="15" fillId="0" borderId="0" xfId="0" applyFont="1" applyFill="1" applyBorder="1" applyAlignment="1">
      <alignment horizontal="justify" wrapText="1"/>
    </xf>
    <xf numFmtId="0" fontId="15" fillId="0" borderId="0" xfId="0" applyFont="1" applyFill="1" applyBorder="1" applyAlignment="1">
      <alignment horizontal="center" wrapText="1"/>
    </xf>
    <xf numFmtId="0" fontId="4" fillId="2" borderId="1" xfId="1" applyFont="1" applyFill="1" applyBorder="1" applyAlignment="1">
      <alignment horizontal="center" vertical="center" wrapText="1"/>
    </xf>
    <xf numFmtId="0" fontId="5" fillId="0" borderId="0" xfId="0" quotePrefix="1" applyFont="1" applyBorder="1" applyAlignment="1">
      <alignment horizontal="right"/>
    </xf>
    <xf numFmtId="0" fontId="5" fillId="0" borderId="0" xfId="0" applyFont="1" applyAlignment="1">
      <alignment horizontal="center" vertical="center" wrapText="1"/>
    </xf>
    <xf numFmtId="0" fontId="5" fillId="0" borderId="1" xfId="0" applyFont="1" applyBorder="1" applyAlignment="1">
      <alignment horizontal="justify" wrapText="1"/>
    </xf>
    <xf numFmtId="0" fontId="5" fillId="0" borderId="1" xfId="2" applyFont="1" applyFill="1" applyBorder="1" applyAlignment="1" applyProtection="1">
      <alignment horizontal="center" vertical="center" wrapText="1"/>
    </xf>
    <xf numFmtId="0" fontId="5" fillId="0" borderId="1" xfId="0" applyFont="1" applyBorder="1" applyAlignment="1">
      <alignment horizontal="justify" vertical="top" wrapText="1"/>
    </xf>
    <xf numFmtId="0" fontId="23" fillId="0" borderId="0" xfId="2" applyFont="1" applyFill="1" applyBorder="1" applyAlignment="1" applyProtection="1">
      <alignment horizontal="center" vertical="center" wrapText="1"/>
    </xf>
    <xf numFmtId="0" fontId="23" fillId="0" borderId="0" xfId="2" applyFont="1" applyFill="1" applyBorder="1" applyAlignment="1" applyProtection="1">
      <alignment horizontal="justify" vertical="center" wrapText="1"/>
    </xf>
    <xf numFmtId="0" fontId="23" fillId="0" borderId="21" xfId="1" applyFont="1" applyBorder="1" applyAlignment="1">
      <alignment horizontal="center" vertical="center"/>
    </xf>
    <xf numFmtId="0" fontId="4" fillId="0" borderId="0" xfId="1" applyFont="1" applyBorder="1"/>
    <xf numFmtId="0" fontId="4" fillId="0" borderId="18" xfId="1" applyFont="1" applyBorder="1"/>
    <xf numFmtId="0" fontId="4" fillId="2" borderId="1" xfId="1" applyFont="1" applyFill="1" applyBorder="1" applyAlignment="1">
      <alignment horizontal="center" vertical="center" wrapText="1"/>
    </xf>
    <xf numFmtId="0" fontId="5" fillId="0" borderId="21" xfId="1" applyFont="1" applyFill="1" applyBorder="1" applyAlignment="1">
      <alignment horizontal="center" vertical="center"/>
    </xf>
    <xf numFmtId="0" fontId="5" fillId="0" borderId="1" xfId="1" applyFont="1" applyBorder="1" applyAlignment="1">
      <alignment horizontal="justify" vertical="justify" wrapText="1"/>
    </xf>
    <xf numFmtId="0" fontId="5" fillId="0" borderId="1" xfId="1" applyFont="1" applyBorder="1" applyAlignment="1">
      <alignment horizontal="center" vertical="justify"/>
    </xf>
    <xf numFmtId="0" fontId="5" fillId="0" borderId="1" xfId="1" applyFont="1" applyBorder="1" applyAlignment="1">
      <alignment wrapText="1"/>
    </xf>
    <xf numFmtId="0" fontId="24" fillId="0" borderId="1"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2" borderId="22"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0" borderId="15" xfId="1" applyFont="1" applyBorder="1" applyAlignment="1">
      <alignment horizontal="center" vertical="center"/>
    </xf>
    <xf numFmtId="0" fontId="4" fillId="0" borderId="0" xfId="1" applyFont="1" applyBorder="1" applyAlignment="1">
      <alignment horizontal="center" vertical="center"/>
    </xf>
    <xf numFmtId="0" fontId="4" fillId="0" borderId="16" xfId="1" applyFont="1" applyBorder="1" applyAlignment="1">
      <alignment horizontal="center" vertical="center"/>
    </xf>
    <xf numFmtId="0" fontId="4" fillId="2" borderId="24"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22" xfId="1" applyFont="1" applyFill="1" applyBorder="1" applyAlignment="1">
      <alignment horizontal="center" vertical="center"/>
    </xf>
    <xf numFmtId="0" fontId="4" fillId="2" borderId="8" xfId="1" applyFont="1" applyFill="1" applyBorder="1" applyAlignment="1">
      <alignment horizontal="center" vertical="center"/>
    </xf>
    <xf numFmtId="0" fontId="16" fillId="0" borderId="31" xfId="0" applyFont="1" applyBorder="1" applyAlignment="1">
      <alignment horizontal="center" vertical="center" textRotation="255" wrapText="1"/>
    </xf>
    <xf numFmtId="0" fontId="16" fillId="0" borderId="32" xfId="0" applyFont="1" applyBorder="1" applyAlignment="1">
      <alignment horizontal="center" vertical="center" textRotation="255" wrapText="1"/>
    </xf>
    <xf numFmtId="0" fontId="16" fillId="0" borderId="33" xfId="0" applyFont="1" applyBorder="1" applyAlignment="1">
      <alignment horizontal="center" vertical="center" textRotation="255" wrapText="1"/>
    </xf>
    <xf numFmtId="0" fontId="5" fillId="0" borderId="20" xfId="0" applyFont="1" applyFill="1" applyBorder="1" applyAlignment="1">
      <alignment horizontal="left" indent="2"/>
    </xf>
    <xf numFmtId="0" fontId="5" fillId="0" borderId="11" xfId="0" applyFont="1" applyFill="1" applyBorder="1" applyAlignment="1">
      <alignment horizontal="left" indent="2"/>
    </xf>
    <xf numFmtId="0" fontId="5" fillId="0" borderId="21" xfId="0" applyFont="1" applyFill="1" applyBorder="1" applyAlignment="1">
      <alignment horizontal="left" indent="2"/>
    </xf>
    <xf numFmtId="0" fontId="5" fillId="0" borderId="7" xfId="1" applyNumberFormat="1" applyFont="1" applyFill="1" applyBorder="1" applyAlignment="1">
      <alignment horizontal="center" vertical="center"/>
    </xf>
    <xf numFmtId="0" fontId="5" fillId="0" borderId="2" xfId="1" applyNumberFormat="1" applyFont="1" applyFill="1" applyBorder="1" applyAlignment="1">
      <alignment horizontal="center" vertical="center"/>
    </xf>
    <xf numFmtId="0" fontId="5" fillId="0" borderId="4" xfId="1" applyNumberFormat="1" applyFont="1" applyFill="1" applyBorder="1" applyAlignment="1">
      <alignment horizontal="center" vertical="center"/>
    </xf>
    <xf numFmtId="0" fontId="5" fillId="0" borderId="8"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0" borderId="5" xfId="1" applyNumberFormat="1" applyFont="1" applyFill="1" applyBorder="1" applyAlignment="1">
      <alignment horizontal="center" vertical="center" wrapText="1"/>
    </xf>
    <xf numFmtId="168" fontId="5" fillId="5" borderId="1" xfId="3" applyNumberFormat="1" applyFont="1" applyFill="1" applyBorder="1" applyAlignment="1">
      <alignment horizontal="center" vertical="center" wrapText="1"/>
    </xf>
  </cellXfs>
  <cellStyles count="4">
    <cellStyle name="Hipervínculo" xfId="2" builtinId="8"/>
    <cellStyle name="Millares" xfId="3" builtinId="3"/>
    <cellStyle name="Normal" xfId="0" builtinId="0"/>
    <cellStyle name="Normal 2" xfId="1"/>
  </cellStyles>
  <dxfs count="32">
    <dxf>
      <fill>
        <patternFill>
          <bgColor rgb="FFFF0000"/>
        </patternFill>
      </fill>
    </dxf>
    <dxf>
      <fill>
        <patternFill>
          <bgColor rgb="FF00B050"/>
        </patternFill>
      </fill>
    </dxf>
    <dxf>
      <fill>
        <patternFill>
          <bgColor rgb="FFFFFF00"/>
        </patternFill>
      </fill>
    </dxf>
    <dxf>
      <fill>
        <patternFill>
          <bgColor rgb="FFFF0000"/>
        </patternFill>
      </fill>
    </dxf>
    <dxf>
      <font>
        <b val="0"/>
        <condense val="0"/>
        <extend val="0"/>
        <color indexed="9"/>
      </font>
    </dxf>
    <dxf>
      <font>
        <color auto="1"/>
      </font>
      <fill>
        <patternFill patternType="solid">
          <bgColor rgb="FFFF0000"/>
        </patternFill>
      </fill>
    </dxf>
    <dxf>
      <fill>
        <patternFill patternType="solid">
          <bgColor indexed="13"/>
        </patternFill>
      </fill>
    </dxf>
    <dxf>
      <font>
        <b val="0"/>
        <condense val="0"/>
        <extend val="0"/>
        <color indexed="8"/>
      </font>
      <fill>
        <patternFill patternType="solid">
          <bgColor indexed="11"/>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Matriz de Evaluaci&#243;n'!A1"/></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940599</xdr:colOff>
      <xdr:row>29</xdr:row>
      <xdr:rowOff>107155</xdr:rowOff>
    </xdr:from>
    <xdr:to>
      <xdr:col>6</xdr:col>
      <xdr:colOff>1916905</xdr:colOff>
      <xdr:row>30</xdr:row>
      <xdr:rowOff>595311</xdr:rowOff>
    </xdr:to>
    <xdr:pic>
      <xdr:nvPicPr>
        <xdr:cNvPr id="2" name="Imagen 1" descr="C:\Users\Deunis James PC\Downloads\rosario.jpe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6200000">
          <a:off x="4917283" y="18252283"/>
          <a:ext cx="690563" cy="214311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227541</xdr:colOff>
      <xdr:row>6</xdr:row>
      <xdr:rowOff>312208</xdr:rowOff>
    </xdr:from>
    <xdr:to>
      <xdr:col>5</xdr:col>
      <xdr:colOff>470959</xdr:colOff>
      <xdr:row>6</xdr:row>
      <xdr:rowOff>523875</xdr:rowOff>
    </xdr:to>
    <xdr:sp macro="" textlink="">
      <xdr:nvSpPr>
        <xdr:cNvPr id="19" name="18 Elipse">
          <a:hlinkClick xmlns:r="http://schemas.openxmlformats.org/officeDocument/2006/relationships" r:id="rId1"/>
          <a:extLst>
            <a:ext uri="{FF2B5EF4-FFF2-40B4-BE49-F238E27FC236}">
              <a16:creationId xmlns:a16="http://schemas.microsoft.com/office/drawing/2014/main" id="{00000000-0008-0000-0200-000013000000}"/>
            </a:ext>
          </a:extLst>
        </xdr:cNvPr>
        <xdr:cNvSpPr/>
      </xdr:nvSpPr>
      <xdr:spPr>
        <a:xfrm>
          <a:off x="2947458" y="1529291"/>
          <a:ext cx="243418" cy="211667"/>
        </a:xfrm>
        <a:prstGeom prst="ellips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C1</a:t>
          </a:r>
        </a:p>
      </xdr:txBody>
    </xdr:sp>
    <xdr:clientData/>
  </xdr:twoCellAnchor>
  <xdr:twoCellAnchor>
    <xdr:from>
      <xdr:col>6</xdr:col>
      <xdr:colOff>379941</xdr:colOff>
      <xdr:row>6</xdr:row>
      <xdr:rowOff>280458</xdr:rowOff>
    </xdr:from>
    <xdr:to>
      <xdr:col>6</xdr:col>
      <xdr:colOff>623359</xdr:colOff>
      <xdr:row>6</xdr:row>
      <xdr:rowOff>492125</xdr:rowOff>
    </xdr:to>
    <xdr:sp macro="" textlink="">
      <xdr:nvSpPr>
        <xdr:cNvPr id="20" name="19 Elipse">
          <a:extLst>
            <a:ext uri="{FF2B5EF4-FFF2-40B4-BE49-F238E27FC236}">
              <a16:creationId xmlns:a16="http://schemas.microsoft.com/office/drawing/2014/main" id="{00000000-0008-0000-0200-000014000000}"/>
            </a:ext>
          </a:extLst>
        </xdr:cNvPr>
        <xdr:cNvSpPr/>
      </xdr:nvSpPr>
      <xdr:spPr>
        <a:xfrm>
          <a:off x="3808941" y="1556808"/>
          <a:ext cx="243418" cy="211667"/>
        </a:xfrm>
        <a:prstGeom prst="ellips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E3</a:t>
          </a:r>
        </a:p>
      </xdr:txBody>
    </xdr:sp>
    <xdr:clientData/>
  </xdr:twoCellAnchor>
  <xdr:twoCellAnchor>
    <xdr:from>
      <xdr:col>5</xdr:col>
      <xdr:colOff>223308</xdr:colOff>
      <xdr:row>6</xdr:row>
      <xdr:rowOff>313268</xdr:rowOff>
    </xdr:from>
    <xdr:to>
      <xdr:col>5</xdr:col>
      <xdr:colOff>466725</xdr:colOff>
      <xdr:row>7</xdr:row>
      <xdr:rowOff>0</xdr:rowOff>
    </xdr:to>
    <xdr:sp macro="" textlink="">
      <xdr:nvSpPr>
        <xdr:cNvPr id="24" name="23 Elipse">
          <a:extLst>
            <a:ext uri="{FF2B5EF4-FFF2-40B4-BE49-F238E27FC236}">
              <a16:creationId xmlns:a16="http://schemas.microsoft.com/office/drawing/2014/main" id="{00000000-0008-0000-0200-000018000000}"/>
            </a:ext>
          </a:extLst>
        </xdr:cNvPr>
        <xdr:cNvSpPr/>
      </xdr:nvSpPr>
      <xdr:spPr>
        <a:xfrm>
          <a:off x="2947458" y="1589618"/>
          <a:ext cx="243417" cy="210607"/>
        </a:xfrm>
        <a:prstGeom prst="ellips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E2</a:t>
          </a:r>
        </a:p>
      </xdr:txBody>
    </xdr:sp>
    <xdr:clientData/>
  </xdr:twoCellAnchor>
  <xdr:twoCellAnchor>
    <xdr:from>
      <xdr:col>3</xdr:col>
      <xdr:colOff>454025</xdr:colOff>
      <xdr:row>6</xdr:row>
      <xdr:rowOff>392642</xdr:rowOff>
    </xdr:from>
    <xdr:to>
      <xdr:col>3</xdr:col>
      <xdr:colOff>697443</xdr:colOff>
      <xdr:row>7</xdr:row>
      <xdr:rowOff>80434</xdr:rowOff>
    </xdr:to>
    <xdr:sp macro="" textlink="">
      <xdr:nvSpPr>
        <xdr:cNvPr id="25" name="24 Elipse">
          <a:extLst>
            <a:ext uri="{FF2B5EF4-FFF2-40B4-BE49-F238E27FC236}">
              <a16:creationId xmlns:a16="http://schemas.microsoft.com/office/drawing/2014/main" id="{00000000-0008-0000-0200-000019000000}"/>
            </a:ext>
          </a:extLst>
        </xdr:cNvPr>
        <xdr:cNvSpPr/>
      </xdr:nvSpPr>
      <xdr:spPr>
        <a:xfrm>
          <a:off x="1768475" y="1668992"/>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O4</a:t>
          </a:r>
        </a:p>
      </xdr:txBody>
    </xdr:sp>
    <xdr:clientData/>
  </xdr:twoCellAnchor>
  <xdr:twoCellAnchor>
    <xdr:from>
      <xdr:col>3</xdr:col>
      <xdr:colOff>160866</xdr:colOff>
      <xdr:row>7</xdr:row>
      <xdr:rowOff>378883</xdr:rowOff>
    </xdr:from>
    <xdr:to>
      <xdr:col>3</xdr:col>
      <xdr:colOff>404284</xdr:colOff>
      <xdr:row>8</xdr:row>
      <xdr:rowOff>66675</xdr:rowOff>
    </xdr:to>
    <xdr:sp macro="" textlink="">
      <xdr:nvSpPr>
        <xdr:cNvPr id="26" name="25 Elipse">
          <a:extLst>
            <a:ext uri="{FF2B5EF4-FFF2-40B4-BE49-F238E27FC236}">
              <a16:creationId xmlns:a16="http://schemas.microsoft.com/office/drawing/2014/main" id="{00000000-0008-0000-0200-00001A000000}"/>
            </a:ext>
          </a:extLst>
        </xdr:cNvPr>
        <xdr:cNvSpPr/>
      </xdr:nvSpPr>
      <xdr:spPr>
        <a:xfrm>
          <a:off x="1475316" y="2179108"/>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O1</a:t>
          </a:r>
        </a:p>
      </xdr:txBody>
    </xdr:sp>
    <xdr:clientData/>
  </xdr:twoCellAnchor>
  <xdr:twoCellAnchor>
    <xdr:from>
      <xdr:col>3</xdr:col>
      <xdr:colOff>437092</xdr:colOff>
      <xdr:row>6</xdr:row>
      <xdr:rowOff>42334</xdr:rowOff>
    </xdr:from>
    <xdr:to>
      <xdr:col>3</xdr:col>
      <xdr:colOff>680510</xdr:colOff>
      <xdr:row>6</xdr:row>
      <xdr:rowOff>254001</xdr:rowOff>
    </xdr:to>
    <xdr:sp macro="" textlink="">
      <xdr:nvSpPr>
        <xdr:cNvPr id="27" name="26 Elipse">
          <a:extLst>
            <a:ext uri="{FF2B5EF4-FFF2-40B4-BE49-F238E27FC236}">
              <a16:creationId xmlns:a16="http://schemas.microsoft.com/office/drawing/2014/main" id="{00000000-0008-0000-0200-00001B000000}"/>
            </a:ext>
          </a:extLst>
        </xdr:cNvPr>
        <xdr:cNvSpPr/>
      </xdr:nvSpPr>
      <xdr:spPr>
        <a:xfrm>
          <a:off x="1751542" y="1318684"/>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O2</a:t>
          </a:r>
        </a:p>
      </xdr:txBody>
    </xdr:sp>
    <xdr:clientData/>
  </xdr:twoCellAnchor>
  <xdr:twoCellAnchor>
    <xdr:from>
      <xdr:col>3</xdr:col>
      <xdr:colOff>423333</xdr:colOff>
      <xdr:row>10</xdr:row>
      <xdr:rowOff>84666</xdr:rowOff>
    </xdr:from>
    <xdr:to>
      <xdr:col>3</xdr:col>
      <xdr:colOff>666751</xdr:colOff>
      <xdr:row>10</xdr:row>
      <xdr:rowOff>296333</xdr:rowOff>
    </xdr:to>
    <xdr:sp macro="" textlink="">
      <xdr:nvSpPr>
        <xdr:cNvPr id="28" name="27 Elipse">
          <a:extLst>
            <a:ext uri="{FF2B5EF4-FFF2-40B4-BE49-F238E27FC236}">
              <a16:creationId xmlns:a16="http://schemas.microsoft.com/office/drawing/2014/main" id="{00000000-0008-0000-0200-00001C000000}"/>
            </a:ext>
          </a:extLst>
        </xdr:cNvPr>
        <xdr:cNvSpPr/>
      </xdr:nvSpPr>
      <xdr:spPr>
        <a:xfrm>
          <a:off x="1737783" y="3456516"/>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E5</a:t>
          </a:r>
        </a:p>
      </xdr:txBody>
    </xdr:sp>
    <xdr:clientData/>
  </xdr:twoCellAnchor>
  <xdr:twoCellAnchor>
    <xdr:from>
      <xdr:col>3</xdr:col>
      <xdr:colOff>60760</xdr:colOff>
      <xdr:row>9</xdr:row>
      <xdr:rowOff>290542</xdr:rowOff>
    </xdr:from>
    <xdr:to>
      <xdr:col>3</xdr:col>
      <xdr:colOff>303057</xdr:colOff>
      <xdr:row>9</xdr:row>
      <xdr:rowOff>506568</xdr:rowOff>
    </xdr:to>
    <xdr:sp macro="" textlink="">
      <xdr:nvSpPr>
        <xdr:cNvPr id="30" name="29 Elipse">
          <a:extLst>
            <a:ext uri="{FF2B5EF4-FFF2-40B4-BE49-F238E27FC236}">
              <a16:creationId xmlns:a16="http://schemas.microsoft.com/office/drawing/2014/main" id="{00000000-0008-0000-0200-00001E000000}"/>
            </a:ext>
          </a:extLst>
        </xdr:cNvPr>
        <xdr:cNvSpPr/>
      </xdr:nvSpPr>
      <xdr:spPr>
        <a:xfrm>
          <a:off x="1375210" y="3138517"/>
          <a:ext cx="242297" cy="216026"/>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E4</a:t>
          </a:r>
        </a:p>
      </xdr:txBody>
    </xdr:sp>
    <xdr:clientData/>
  </xdr:twoCellAnchor>
  <xdr:twoCellAnchor>
    <xdr:from>
      <xdr:col>3</xdr:col>
      <xdr:colOff>422275</xdr:colOff>
      <xdr:row>7</xdr:row>
      <xdr:rowOff>368300</xdr:rowOff>
    </xdr:from>
    <xdr:to>
      <xdr:col>3</xdr:col>
      <xdr:colOff>665693</xdr:colOff>
      <xdr:row>8</xdr:row>
      <xdr:rowOff>56092</xdr:rowOff>
    </xdr:to>
    <xdr:sp macro="" textlink="">
      <xdr:nvSpPr>
        <xdr:cNvPr id="31" name="30 Elipse">
          <a:extLst>
            <a:ext uri="{FF2B5EF4-FFF2-40B4-BE49-F238E27FC236}">
              <a16:creationId xmlns:a16="http://schemas.microsoft.com/office/drawing/2014/main" id="{00000000-0008-0000-0200-00001F000000}"/>
            </a:ext>
          </a:extLst>
        </xdr:cNvPr>
        <xdr:cNvSpPr/>
      </xdr:nvSpPr>
      <xdr:spPr>
        <a:xfrm>
          <a:off x="1736725" y="2168525"/>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E1</a:t>
          </a:r>
        </a:p>
      </xdr:txBody>
    </xdr:sp>
    <xdr:clientData/>
  </xdr:twoCellAnchor>
  <xdr:twoCellAnchor>
    <xdr:from>
      <xdr:col>6</xdr:col>
      <xdr:colOff>23531</xdr:colOff>
      <xdr:row>6</xdr:row>
      <xdr:rowOff>14568</xdr:rowOff>
    </xdr:from>
    <xdr:to>
      <xdr:col>6</xdr:col>
      <xdr:colOff>285750</xdr:colOff>
      <xdr:row>6</xdr:row>
      <xdr:rowOff>276225</xdr:rowOff>
    </xdr:to>
    <xdr:sp macro="" textlink="">
      <xdr:nvSpPr>
        <xdr:cNvPr id="32" name="31 Elipse">
          <a:extLst>
            <a:ext uri="{FF2B5EF4-FFF2-40B4-BE49-F238E27FC236}">
              <a16:creationId xmlns:a16="http://schemas.microsoft.com/office/drawing/2014/main" id="{00000000-0008-0000-0200-000020000000}"/>
            </a:ext>
          </a:extLst>
        </xdr:cNvPr>
        <xdr:cNvSpPr/>
      </xdr:nvSpPr>
      <xdr:spPr>
        <a:xfrm>
          <a:off x="3452531" y="1290918"/>
          <a:ext cx="262219" cy="261657"/>
        </a:xfrm>
        <a:prstGeom prst="ellips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O3</a:t>
          </a:r>
        </a:p>
      </xdr:txBody>
    </xdr:sp>
    <xdr:clientData/>
  </xdr:twoCellAnchor>
  <xdr:twoCellAnchor>
    <xdr:from>
      <xdr:col>3</xdr:col>
      <xdr:colOff>128058</xdr:colOff>
      <xdr:row>6</xdr:row>
      <xdr:rowOff>370416</xdr:rowOff>
    </xdr:from>
    <xdr:to>
      <xdr:col>3</xdr:col>
      <xdr:colOff>371476</xdr:colOff>
      <xdr:row>7</xdr:row>
      <xdr:rowOff>58208</xdr:rowOff>
    </xdr:to>
    <xdr:sp macro="" textlink="">
      <xdr:nvSpPr>
        <xdr:cNvPr id="33" name="27 Elipse">
          <a:extLst>
            <a:ext uri="{FF2B5EF4-FFF2-40B4-BE49-F238E27FC236}">
              <a16:creationId xmlns:a16="http://schemas.microsoft.com/office/drawing/2014/main" id="{00000000-0008-0000-0200-00001C000000}"/>
            </a:ext>
          </a:extLst>
        </xdr:cNvPr>
        <xdr:cNvSpPr/>
      </xdr:nvSpPr>
      <xdr:spPr>
        <a:xfrm>
          <a:off x="1442508" y="1646766"/>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O5</a:t>
          </a:r>
        </a:p>
      </xdr:txBody>
    </xdr:sp>
    <xdr:clientData/>
  </xdr:twoCellAnchor>
  <xdr:twoCellAnchor>
    <xdr:from>
      <xdr:col>3</xdr:col>
      <xdr:colOff>518583</xdr:colOff>
      <xdr:row>8</xdr:row>
      <xdr:rowOff>408516</xdr:rowOff>
    </xdr:from>
    <xdr:to>
      <xdr:col>4</xdr:col>
      <xdr:colOff>57151</xdr:colOff>
      <xdr:row>9</xdr:row>
      <xdr:rowOff>96308</xdr:rowOff>
    </xdr:to>
    <xdr:sp macro="" textlink="">
      <xdr:nvSpPr>
        <xdr:cNvPr id="34" name="27 Elipse">
          <a:extLst>
            <a:ext uri="{FF2B5EF4-FFF2-40B4-BE49-F238E27FC236}">
              <a16:creationId xmlns:a16="http://schemas.microsoft.com/office/drawing/2014/main" id="{00000000-0008-0000-0200-00001C000000}"/>
            </a:ext>
          </a:extLst>
        </xdr:cNvPr>
        <xdr:cNvSpPr/>
      </xdr:nvSpPr>
      <xdr:spPr>
        <a:xfrm>
          <a:off x="1833033" y="2732616"/>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O6</a:t>
          </a:r>
        </a:p>
      </xdr:txBody>
    </xdr:sp>
    <xdr:clientData/>
  </xdr:twoCellAnchor>
  <xdr:twoCellAnchor>
    <xdr:from>
      <xdr:col>3</xdr:col>
      <xdr:colOff>94191</xdr:colOff>
      <xdr:row>6</xdr:row>
      <xdr:rowOff>35983</xdr:rowOff>
    </xdr:from>
    <xdr:to>
      <xdr:col>3</xdr:col>
      <xdr:colOff>337609</xdr:colOff>
      <xdr:row>6</xdr:row>
      <xdr:rowOff>247650</xdr:rowOff>
    </xdr:to>
    <xdr:sp macro="" textlink="">
      <xdr:nvSpPr>
        <xdr:cNvPr id="35" name="25 Elipse">
          <a:extLst>
            <a:ext uri="{FF2B5EF4-FFF2-40B4-BE49-F238E27FC236}">
              <a16:creationId xmlns:a16="http://schemas.microsoft.com/office/drawing/2014/main" id="{00000000-0008-0000-0200-00001A000000}"/>
            </a:ext>
          </a:extLst>
        </xdr:cNvPr>
        <xdr:cNvSpPr/>
      </xdr:nvSpPr>
      <xdr:spPr>
        <a:xfrm>
          <a:off x="1408641" y="1312333"/>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O7</a:t>
          </a:r>
        </a:p>
      </xdr:txBody>
    </xdr:sp>
    <xdr:clientData/>
  </xdr:twoCellAnchor>
  <xdr:twoCellAnchor>
    <xdr:from>
      <xdr:col>3</xdr:col>
      <xdr:colOff>80433</xdr:colOff>
      <xdr:row>8</xdr:row>
      <xdr:rowOff>513291</xdr:rowOff>
    </xdr:from>
    <xdr:to>
      <xdr:col>3</xdr:col>
      <xdr:colOff>323851</xdr:colOff>
      <xdr:row>9</xdr:row>
      <xdr:rowOff>201083</xdr:rowOff>
    </xdr:to>
    <xdr:sp macro="" textlink="">
      <xdr:nvSpPr>
        <xdr:cNvPr id="36" name="27 Elipse">
          <a:extLst>
            <a:ext uri="{FF2B5EF4-FFF2-40B4-BE49-F238E27FC236}">
              <a16:creationId xmlns:a16="http://schemas.microsoft.com/office/drawing/2014/main" id="{00000000-0008-0000-0200-00001C000000}"/>
            </a:ext>
          </a:extLst>
        </xdr:cNvPr>
        <xdr:cNvSpPr/>
      </xdr:nvSpPr>
      <xdr:spPr>
        <a:xfrm>
          <a:off x="1394883" y="2837391"/>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N1</a:t>
          </a:r>
        </a:p>
      </xdr:txBody>
    </xdr:sp>
    <xdr:clientData/>
  </xdr:twoCellAnchor>
  <xdr:twoCellAnchor>
    <xdr:from>
      <xdr:col>3</xdr:col>
      <xdr:colOff>404283</xdr:colOff>
      <xdr:row>9</xdr:row>
      <xdr:rowOff>294216</xdr:rowOff>
    </xdr:from>
    <xdr:to>
      <xdr:col>3</xdr:col>
      <xdr:colOff>647701</xdr:colOff>
      <xdr:row>9</xdr:row>
      <xdr:rowOff>505883</xdr:rowOff>
    </xdr:to>
    <xdr:sp macro="" textlink="">
      <xdr:nvSpPr>
        <xdr:cNvPr id="37" name="27 Elipse">
          <a:extLst>
            <a:ext uri="{FF2B5EF4-FFF2-40B4-BE49-F238E27FC236}">
              <a16:creationId xmlns:a16="http://schemas.microsoft.com/office/drawing/2014/main" id="{00000000-0008-0000-0200-00001C000000}"/>
            </a:ext>
          </a:extLst>
        </xdr:cNvPr>
        <xdr:cNvSpPr/>
      </xdr:nvSpPr>
      <xdr:spPr>
        <a:xfrm>
          <a:off x="1718733" y="3142191"/>
          <a:ext cx="243418" cy="211667"/>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GT" sz="500">
              <a:solidFill>
                <a:sysClr val="windowText" lastClr="000000"/>
              </a:solidFill>
            </a:rPr>
            <a:t>I1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436563</xdr:colOff>
      <xdr:row>26</xdr:row>
      <xdr:rowOff>230188</xdr:rowOff>
    </xdr:from>
    <xdr:to>
      <xdr:col>4</xdr:col>
      <xdr:colOff>2714628</xdr:colOff>
      <xdr:row>28</xdr:row>
      <xdr:rowOff>0</xdr:rowOff>
    </xdr:to>
    <xdr:pic>
      <xdr:nvPicPr>
        <xdr:cNvPr id="2" name="Imagen 1" descr="C:\Users\Deunis James PC\Downloads\rosario.jpe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6200000">
          <a:off x="4810127" y="25368249"/>
          <a:ext cx="976312" cy="33416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lascano/AppData/Local/Microsoft/Windows/Temporary%20Internet%20Files/Content.Outlook/F3E08KG5/Formato%20No%20%204%20Matriz%20de%20Mitigaci&#243;n%20o%20Tratamiento%20de%20Riesgos%20v1desbloq.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Matriz de Mitigación"/>
      <sheetName val="Instructivo"/>
      <sheetName val="Ejemplo"/>
      <sheetName val="Hoja1"/>
      <sheetName val="Mapa de Calor"/>
    </sheetNames>
    <sheetDataSet>
      <sheetData sheetId="0" refreshError="1"/>
      <sheetData sheetId="1" refreshError="1">
        <row r="4">
          <cell r="AF4">
            <v>1</v>
          </cell>
        </row>
        <row r="5">
          <cell r="AF5">
            <v>5</v>
          </cell>
        </row>
        <row r="6">
          <cell r="AF6">
            <v>10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N32"/>
  <sheetViews>
    <sheetView showGridLines="0" topLeftCell="A22" zoomScale="80" zoomScaleNormal="80" workbookViewId="0">
      <selection activeCell="F30" sqref="F30"/>
    </sheetView>
  </sheetViews>
  <sheetFormatPr baseColWidth="10" defaultColWidth="13.5703125" defaultRowHeight="15.75" x14ac:dyDescent="0.25"/>
  <cols>
    <col min="1" max="1" width="2" style="8" customWidth="1"/>
    <col min="2" max="2" width="5" style="7" customWidth="1"/>
    <col min="3" max="3" width="16.7109375" style="7" customWidth="1"/>
    <col min="4" max="4" width="7.5703125" style="7" customWidth="1"/>
    <col min="5" max="6" width="17.42578125" style="8" customWidth="1"/>
    <col min="7" max="7" width="35.42578125" style="8" customWidth="1"/>
    <col min="8" max="8" width="13.5703125" style="8" customWidth="1"/>
    <col min="9" max="9" width="11.140625" style="8" customWidth="1"/>
    <col min="10" max="10" width="10.28515625" style="8" customWidth="1"/>
    <col min="11" max="11" width="13.140625" style="8" customWidth="1"/>
    <col min="12" max="12" width="10.42578125" style="8" customWidth="1"/>
    <col min="13" max="13" width="34.140625" style="8" customWidth="1"/>
    <col min="14" max="14" width="15" style="8" customWidth="1"/>
    <col min="15" max="16384" width="13.5703125" style="8"/>
  </cols>
  <sheetData>
    <row r="1" spans="2:14" ht="16.5" thickBot="1" x14ac:dyDescent="0.3"/>
    <row r="2" spans="2:14" ht="11.25" customHeight="1" x14ac:dyDescent="0.25">
      <c r="B2" s="169"/>
      <c r="C2" s="170"/>
      <c r="D2" s="170"/>
      <c r="E2" s="170"/>
      <c r="F2" s="170"/>
      <c r="G2" s="170"/>
      <c r="H2" s="170"/>
      <c r="I2" s="170"/>
      <c r="J2" s="170"/>
      <c r="K2" s="170"/>
      <c r="L2" s="170"/>
      <c r="M2" s="170"/>
      <c r="N2" s="171"/>
    </row>
    <row r="3" spans="2:14" ht="24" customHeight="1" x14ac:dyDescent="0.25">
      <c r="B3" s="176" t="s">
        <v>46</v>
      </c>
      <c r="C3" s="177"/>
      <c r="D3" s="177"/>
      <c r="E3" s="177"/>
      <c r="F3" s="177"/>
      <c r="G3" s="177"/>
      <c r="H3" s="177"/>
      <c r="I3" s="177"/>
      <c r="J3" s="177"/>
      <c r="K3" s="177"/>
      <c r="L3" s="177"/>
      <c r="M3" s="177"/>
      <c r="N3" s="178"/>
    </row>
    <row r="4" spans="2:14" x14ac:dyDescent="0.25">
      <c r="B4" s="3"/>
      <c r="C4" s="63"/>
      <c r="D4" s="63"/>
      <c r="E4" s="4"/>
      <c r="F4" s="4"/>
      <c r="G4" s="4"/>
      <c r="H4" s="4"/>
      <c r="I4" s="4"/>
      <c r="J4" s="4"/>
      <c r="K4" s="4"/>
      <c r="L4" s="4" t="s">
        <v>58</v>
      </c>
      <c r="M4" s="108" t="s">
        <v>59</v>
      </c>
      <c r="N4" s="11"/>
    </row>
    <row r="5" spans="2:14" ht="24" customHeight="1" x14ac:dyDescent="0.25">
      <c r="B5" s="3"/>
      <c r="C5" s="63"/>
      <c r="D5" s="12" t="s">
        <v>23</v>
      </c>
      <c r="F5" s="13" t="s">
        <v>128</v>
      </c>
      <c r="G5" s="13"/>
      <c r="H5" s="13"/>
      <c r="I5" s="13"/>
      <c r="J5" s="4"/>
      <c r="K5" s="4"/>
      <c r="L5" s="4" t="s">
        <v>56</v>
      </c>
      <c r="M5" s="109" t="s">
        <v>60</v>
      </c>
      <c r="N5" s="11"/>
    </row>
    <row r="6" spans="2:14" ht="24" customHeight="1" x14ac:dyDescent="0.25">
      <c r="B6" s="3"/>
      <c r="C6" s="63"/>
      <c r="D6" s="4" t="s">
        <v>35</v>
      </c>
      <c r="F6" s="14" t="s">
        <v>45</v>
      </c>
      <c r="G6" s="14"/>
      <c r="H6" s="14"/>
      <c r="I6" s="14"/>
      <c r="J6" s="4"/>
      <c r="K6" s="4"/>
      <c r="L6" s="4" t="s">
        <v>57</v>
      </c>
      <c r="M6" s="110" t="s">
        <v>61</v>
      </c>
      <c r="N6" s="11"/>
    </row>
    <row r="7" spans="2:14" s="20" customFormat="1" x14ac:dyDescent="0.25">
      <c r="B7" s="15"/>
      <c r="C7" s="63"/>
      <c r="D7" s="67"/>
      <c r="E7" s="151"/>
      <c r="F7" s="151"/>
      <c r="G7" s="151"/>
      <c r="H7" s="151"/>
      <c r="I7" s="151"/>
      <c r="J7" s="151"/>
      <c r="K7" s="151"/>
      <c r="L7" s="151"/>
      <c r="M7" s="16"/>
      <c r="N7" s="19"/>
    </row>
    <row r="8" spans="2:14" s="24" customFormat="1" ht="27.75" customHeight="1" x14ac:dyDescent="0.25">
      <c r="B8" s="179" t="s">
        <v>10</v>
      </c>
      <c r="C8" s="186" t="s">
        <v>68</v>
      </c>
      <c r="D8" s="186" t="s">
        <v>42</v>
      </c>
      <c r="E8" s="181" t="s">
        <v>39</v>
      </c>
      <c r="F8" s="182" t="s">
        <v>36</v>
      </c>
      <c r="G8" s="172" t="s">
        <v>29</v>
      </c>
      <c r="H8" s="184" t="s">
        <v>37</v>
      </c>
      <c r="I8" s="185"/>
      <c r="J8" s="172" t="s">
        <v>64</v>
      </c>
      <c r="K8" s="172" t="s">
        <v>41</v>
      </c>
      <c r="L8" s="172" t="s">
        <v>65</v>
      </c>
      <c r="M8" s="172" t="s">
        <v>40</v>
      </c>
      <c r="N8" s="174" t="s">
        <v>55</v>
      </c>
    </row>
    <row r="9" spans="2:14" s="24" customFormat="1" ht="55.5" customHeight="1" x14ac:dyDescent="0.25">
      <c r="B9" s="180"/>
      <c r="C9" s="187"/>
      <c r="D9" s="187"/>
      <c r="E9" s="181"/>
      <c r="F9" s="183"/>
      <c r="G9" s="173"/>
      <c r="H9" s="150" t="s">
        <v>38</v>
      </c>
      <c r="I9" s="150" t="s">
        <v>47</v>
      </c>
      <c r="J9" s="173"/>
      <c r="K9" s="173"/>
      <c r="L9" s="173"/>
      <c r="M9" s="173"/>
      <c r="N9" s="175"/>
    </row>
    <row r="10" spans="2:14" ht="61.5" customHeight="1" x14ac:dyDescent="0.25">
      <c r="B10" s="25">
        <v>1</v>
      </c>
      <c r="C10" s="162" t="s">
        <v>129</v>
      </c>
      <c r="D10" s="158" t="s">
        <v>70</v>
      </c>
      <c r="E10" s="26" t="s">
        <v>74</v>
      </c>
      <c r="F10" s="152" t="s">
        <v>71</v>
      </c>
      <c r="G10" s="153" t="s">
        <v>130</v>
      </c>
      <c r="H10" s="28">
        <v>5</v>
      </c>
      <c r="I10" s="26">
        <v>3</v>
      </c>
      <c r="J10" s="74">
        <f>+H10*I10</f>
        <v>15</v>
      </c>
      <c r="K10" s="26">
        <v>2</v>
      </c>
      <c r="L10" s="200">
        <f>+J10/K10</f>
        <v>7.5</v>
      </c>
      <c r="M10" s="163" t="s">
        <v>131</v>
      </c>
      <c r="N10" s="111"/>
    </row>
    <row r="11" spans="2:14" ht="79.5" customHeight="1" x14ac:dyDescent="0.25">
      <c r="B11" s="25">
        <v>2</v>
      </c>
      <c r="C11" s="162" t="s">
        <v>129</v>
      </c>
      <c r="D11" s="158" t="s">
        <v>72</v>
      </c>
      <c r="E11" s="26" t="s">
        <v>73</v>
      </c>
      <c r="F11" s="154" t="s">
        <v>132</v>
      </c>
      <c r="G11" s="155" t="s">
        <v>133</v>
      </c>
      <c r="H11" s="28">
        <v>5</v>
      </c>
      <c r="I11" s="26">
        <v>4</v>
      </c>
      <c r="J11" s="74">
        <f t="shared" ref="J11:J21" si="0">+H11*I11</f>
        <v>20</v>
      </c>
      <c r="K11" s="26">
        <v>1</v>
      </c>
      <c r="L11" s="74">
        <f t="shared" ref="L11:L21" si="1">+J11/K11</f>
        <v>20</v>
      </c>
      <c r="M11" s="163" t="s">
        <v>134</v>
      </c>
      <c r="N11" s="111"/>
    </row>
    <row r="12" spans="2:14" ht="50.25" customHeight="1" x14ac:dyDescent="0.25">
      <c r="B12" s="25">
        <v>3</v>
      </c>
      <c r="C12" s="162" t="s">
        <v>129</v>
      </c>
      <c r="D12" s="158" t="s">
        <v>75</v>
      </c>
      <c r="E12" s="26" t="s">
        <v>76</v>
      </c>
      <c r="F12" s="154" t="s">
        <v>84</v>
      </c>
      <c r="G12" s="155" t="s">
        <v>78</v>
      </c>
      <c r="H12" s="28">
        <v>5</v>
      </c>
      <c r="I12" s="26">
        <v>5</v>
      </c>
      <c r="J12" s="74">
        <f t="shared" si="0"/>
        <v>25</v>
      </c>
      <c r="K12" s="26">
        <v>1</v>
      </c>
      <c r="L12" s="74">
        <f t="shared" si="1"/>
        <v>25</v>
      </c>
      <c r="M12" s="163" t="s">
        <v>86</v>
      </c>
      <c r="N12" s="29"/>
    </row>
    <row r="13" spans="2:14" ht="77.25" customHeight="1" x14ac:dyDescent="0.25">
      <c r="B13" s="25">
        <v>4</v>
      </c>
      <c r="C13" s="162" t="s">
        <v>129</v>
      </c>
      <c r="D13" s="158" t="s">
        <v>77</v>
      </c>
      <c r="E13" s="26" t="s">
        <v>80</v>
      </c>
      <c r="F13" s="154" t="s">
        <v>79</v>
      </c>
      <c r="G13" s="155" t="s">
        <v>81</v>
      </c>
      <c r="H13" s="28">
        <v>4</v>
      </c>
      <c r="I13" s="26">
        <v>4</v>
      </c>
      <c r="J13" s="74">
        <f t="shared" si="0"/>
        <v>16</v>
      </c>
      <c r="K13" s="26">
        <v>4</v>
      </c>
      <c r="L13" s="74">
        <f t="shared" si="1"/>
        <v>4</v>
      </c>
      <c r="M13" s="163" t="s">
        <v>135</v>
      </c>
      <c r="N13" s="29"/>
    </row>
    <row r="14" spans="2:14" ht="84.75" customHeight="1" x14ac:dyDescent="0.25">
      <c r="B14" s="25">
        <v>5</v>
      </c>
      <c r="C14" s="162" t="s">
        <v>129</v>
      </c>
      <c r="D14" s="158" t="s">
        <v>82</v>
      </c>
      <c r="E14" s="26" t="s">
        <v>83</v>
      </c>
      <c r="F14" s="154" t="s">
        <v>87</v>
      </c>
      <c r="G14" s="155" t="s">
        <v>136</v>
      </c>
      <c r="H14" s="28">
        <v>4</v>
      </c>
      <c r="I14" s="26">
        <v>2</v>
      </c>
      <c r="J14" s="74">
        <f t="shared" si="0"/>
        <v>8</v>
      </c>
      <c r="K14" s="26">
        <v>4</v>
      </c>
      <c r="L14" s="74">
        <f t="shared" si="1"/>
        <v>2</v>
      </c>
      <c r="M14" s="163" t="s">
        <v>137</v>
      </c>
      <c r="N14" s="29"/>
    </row>
    <row r="15" spans="2:14" ht="90.75" customHeight="1" x14ac:dyDescent="0.25">
      <c r="B15" s="25">
        <v>6</v>
      </c>
      <c r="C15" s="162" t="s">
        <v>88</v>
      </c>
      <c r="D15" s="158" t="s">
        <v>85</v>
      </c>
      <c r="E15" s="26" t="s">
        <v>89</v>
      </c>
      <c r="F15" s="154" t="s">
        <v>90</v>
      </c>
      <c r="G15" s="155" t="s">
        <v>91</v>
      </c>
      <c r="H15" s="28">
        <v>5</v>
      </c>
      <c r="I15" s="26">
        <v>3</v>
      </c>
      <c r="J15" s="74">
        <f t="shared" ref="J15:J20" si="2">+H15*I15</f>
        <v>15</v>
      </c>
      <c r="K15" s="26">
        <v>2</v>
      </c>
      <c r="L15" s="74">
        <f t="shared" ref="L15:L20" si="3">+J15/K15</f>
        <v>7.5</v>
      </c>
      <c r="M15" s="163" t="s">
        <v>138</v>
      </c>
      <c r="N15" s="29"/>
    </row>
    <row r="16" spans="2:14" ht="50.25" customHeight="1" x14ac:dyDescent="0.25">
      <c r="B16" s="25">
        <v>7</v>
      </c>
      <c r="C16" s="162" t="s">
        <v>88</v>
      </c>
      <c r="D16" s="158" t="s">
        <v>92</v>
      </c>
      <c r="E16" s="26" t="s">
        <v>93</v>
      </c>
      <c r="F16" s="154" t="s">
        <v>94</v>
      </c>
      <c r="G16" s="155" t="s">
        <v>95</v>
      </c>
      <c r="H16" s="28">
        <v>5</v>
      </c>
      <c r="I16" s="26">
        <v>4</v>
      </c>
      <c r="J16" s="74">
        <f t="shared" si="2"/>
        <v>20</v>
      </c>
      <c r="K16" s="26">
        <v>2</v>
      </c>
      <c r="L16" s="74">
        <f t="shared" si="3"/>
        <v>10</v>
      </c>
      <c r="M16" s="163" t="s">
        <v>150</v>
      </c>
      <c r="N16" s="29"/>
    </row>
    <row r="17" spans="2:14" ht="78.75" customHeight="1" x14ac:dyDescent="0.25">
      <c r="B17" s="25">
        <v>8</v>
      </c>
      <c r="C17" s="162" t="s">
        <v>88</v>
      </c>
      <c r="D17" s="158" t="s">
        <v>96</v>
      </c>
      <c r="E17" s="26" t="s">
        <v>93</v>
      </c>
      <c r="F17" s="154" t="s">
        <v>97</v>
      </c>
      <c r="G17" s="155" t="s">
        <v>139</v>
      </c>
      <c r="H17" s="28">
        <v>5</v>
      </c>
      <c r="I17" s="26">
        <v>5</v>
      </c>
      <c r="J17" s="74">
        <f t="shared" si="2"/>
        <v>25</v>
      </c>
      <c r="K17" s="26">
        <v>1</v>
      </c>
      <c r="L17" s="74">
        <f t="shared" si="3"/>
        <v>25</v>
      </c>
      <c r="M17" s="163" t="s">
        <v>140</v>
      </c>
      <c r="N17" s="29"/>
    </row>
    <row r="18" spans="2:14" ht="50.25" customHeight="1" x14ac:dyDescent="0.25">
      <c r="B18" s="25">
        <v>9</v>
      </c>
      <c r="C18" s="162" t="s">
        <v>88</v>
      </c>
      <c r="D18" s="158" t="s">
        <v>98</v>
      </c>
      <c r="E18" s="26" t="s">
        <v>93</v>
      </c>
      <c r="F18" s="154" t="s">
        <v>99</v>
      </c>
      <c r="G18" s="155" t="s">
        <v>141</v>
      </c>
      <c r="H18" s="28">
        <v>5</v>
      </c>
      <c r="I18" s="26">
        <v>2</v>
      </c>
      <c r="J18" s="74">
        <f t="shared" si="2"/>
        <v>10</v>
      </c>
      <c r="K18" s="26">
        <v>1</v>
      </c>
      <c r="L18" s="74">
        <f t="shared" si="3"/>
        <v>10</v>
      </c>
      <c r="M18" s="163" t="s">
        <v>142</v>
      </c>
      <c r="N18" s="29"/>
    </row>
    <row r="19" spans="2:14" ht="98.25" customHeight="1" x14ac:dyDescent="0.25">
      <c r="B19" s="25">
        <v>10</v>
      </c>
      <c r="C19" s="162" t="s">
        <v>88</v>
      </c>
      <c r="D19" s="158" t="s">
        <v>100</v>
      </c>
      <c r="E19" s="26" t="s">
        <v>89</v>
      </c>
      <c r="F19" s="154" t="s">
        <v>101</v>
      </c>
      <c r="G19" s="155" t="s">
        <v>143</v>
      </c>
      <c r="H19" s="28">
        <v>5</v>
      </c>
      <c r="I19" s="26">
        <v>2</v>
      </c>
      <c r="J19" s="74">
        <f t="shared" si="2"/>
        <v>10</v>
      </c>
      <c r="K19" s="26">
        <v>1</v>
      </c>
      <c r="L19" s="74">
        <f t="shared" si="3"/>
        <v>10</v>
      </c>
      <c r="M19" s="163" t="s">
        <v>144</v>
      </c>
      <c r="N19" s="29"/>
    </row>
    <row r="20" spans="2:14" ht="98.25" customHeight="1" x14ac:dyDescent="0.25">
      <c r="B20" s="25">
        <v>11</v>
      </c>
      <c r="C20" s="162" t="s">
        <v>88</v>
      </c>
      <c r="D20" s="158" t="s">
        <v>102</v>
      </c>
      <c r="E20" s="26" t="s">
        <v>89</v>
      </c>
      <c r="F20" s="154" t="s">
        <v>103</v>
      </c>
      <c r="G20" s="155" t="s">
        <v>145</v>
      </c>
      <c r="H20" s="28">
        <v>5</v>
      </c>
      <c r="I20" s="26">
        <v>5</v>
      </c>
      <c r="J20" s="74">
        <f t="shared" si="2"/>
        <v>25</v>
      </c>
      <c r="K20" s="26">
        <v>4</v>
      </c>
      <c r="L20" s="74">
        <f t="shared" si="3"/>
        <v>6.25</v>
      </c>
      <c r="M20" s="163" t="s">
        <v>146</v>
      </c>
      <c r="N20" s="29"/>
    </row>
    <row r="21" spans="2:14" ht="98.25" customHeight="1" x14ac:dyDescent="0.25">
      <c r="B21" s="25">
        <v>12</v>
      </c>
      <c r="C21" s="162" t="s">
        <v>88</v>
      </c>
      <c r="D21" s="158" t="s">
        <v>106</v>
      </c>
      <c r="E21" s="26" t="s">
        <v>107</v>
      </c>
      <c r="F21" s="154" t="s">
        <v>108</v>
      </c>
      <c r="G21" s="155" t="s">
        <v>124</v>
      </c>
      <c r="H21" s="28">
        <v>5</v>
      </c>
      <c r="I21" s="26">
        <v>2</v>
      </c>
      <c r="J21" s="74">
        <f t="shared" si="0"/>
        <v>10</v>
      </c>
      <c r="K21" s="26">
        <v>1</v>
      </c>
      <c r="L21" s="74">
        <f t="shared" si="1"/>
        <v>10</v>
      </c>
      <c r="M21" s="163" t="s">
        <v>147</v>
      </c>
      <c r="N21" s="29"/>
    </row>
    <row r="22" spans="2:14" ht="98.25" customHeight="1" x14ac:dyDescent="0.25">
      <c r="B22" s="25">
        <v>13</v>
      </c>
      <c r="C22" s="162" t="s">
        <v>104</v>
      </c>
      <c r="D22" s="158" t="s">
        <v>105</v>
      </c>
      <c r="E22" s="26" t="s">
        <v>93</v>
      </c>
      <c r="F22" s="154" t="s">
        <v>151</v>
      </c>
      <c r="G22" s="155" t="s">
        <v>148</v>
      </c>
      <c r="H22" s="28">
        <v>4</v>
      </c>
      <c r="I22" s="26">
        <v>3</v>
      </c>
      <c r="J22" s="74">
        <f t="shared" ref="J22" si="4">+H22*I22</f>
        <v>12</v>
      </c>
      <c r="K22" s="26">
        <v>3</v>
      </c>
      <c r="L22" s="74">
        <f t="shared" ref="L22:L23" si="5">+J22/K22</f>
        <v>4</v>
      </c>
      <c r="M22" s="163" t="s">
        <v>152</v>
      </c>
      <c r="N22" s="29"/>
    </row>
    <row r="23" spans="2:14" ht="98.25" customHeight="1" x14ac:dyDescent="0.25">
      <c r="B23" s="25">
        <v>14</v>
      </c>
      <c r="C23" s="162" t="s">
        <v>109</v>
      </c>
      <c r="D23" s="158" t="s">
        <v>110</v>
      </c>
      <c r="E23" s="26" t="s">
        <v>109</v>
      </c>
      <c r="F23" s="154" t="s">
        <v>153</v>
      </c>
      <c r="G23" s="155" t="s">
        <v>154</v>
      </c>
      <c r="H23" s="28">
        <v>4</v>
      </c>
      <c r="I23" s="26">
        <v>1</v>
      </c>
      <c r="J23" s="74">
        <v>4</v>
      </c>
      <c r="K23" s="26">
        <v>1</v>
      </c>
      <c r="L23" s="74">
        <f t="shared" si="5"/>
        <v>4</v>
      </c>
      <c r="M23" s="163" t="s">
        <v>149</v>
      </c>
      <c r="N23" s="29"/>
    </row>
    <row r="24" spans="2:14" ht="72.75" customHeight="1" x14ac:dyDescent="0.25">
      <c r="B24" s="167" t="s">
        <v>125</v>
      </c>
      <c r="C24" s="168"/>
      <c r="D24" s="168"/>
      <c r="E24" s="168"/>
      <c r="F24" s="168"/>
      <c r="G24" s="168"/>
      <c r="H24" s="168"/>
      <c r="I24" s="168"/>
      <c r="J24" s="168"/>
      <c r="K24" s="168"/>
      <c r="L24" s="168"/>
      <c r="M24" s="168"/>
      <c r="N24" s="168"/>
    </row>
    <row r="25" spans="2:14" x14ac:dyDescent="0.25">
      <c r="B25" s="3"/>
      <c r="C25" s="63"/>
      <c r="D25" s="63"/>
      <c r="E25" s="62"/>
      <c r="F25" s="156"/>
      <c r="G25" s="157"/>
      <c r="H25" s="63"/>
      <c r="I25" s="62"/>
      <c r="J25" s="63"/>
      <c r="K25" s="62"/>
      <c r="L25" s="62"/>
    </row>
    <row r="26" spans="2:14" x14ac:dyDescent="0.25">
      <c r="B26" s="3"/>
      <c r="C26" s="63"/>
      <c r="D26" s="63"/>
      <c r="E26" s="4"/>
      <c r="F26" s="4"/>
      <c r="G26" s="4"/>
      <c r="H26" s="4"/>
      <c r="I26" s="4"/>
      <c r="J26" s="4"/>
      <c r="K26" s="4"/>
      <c r="L26" s="4"/>
    </row>
    <row r="27" spans="2:14" x14ac:dyDescent="0.25">
      <c r="B27" s="3"/>
      <c r="C27" s="63"/>
      <c r="D27" s="63"/>
      <c r="E27" s="4"/>
      <c r="F27" s="4"/>
      <c r="G27" s="4"/>
      <c r="H27" s="4"/>
      <c r="I27" s="4"/>
      <c r="J27" s="4"/>
      <c r="K27" s="4"/>
      <c r="L27" s="4"/>
    </row>
    <row r="28" spans="2:14" x14ac:dyDescent="0.25">
      <c r="B28" s="3"/>
      <c r="C28" s="63"/>
      <c r="D28" s="63"/>
      <c r="E28" s="4"/>
      <c r="F28" s="4"/>
      <c r="G28" s="4"/>
      <c r="H28" s="4"/>
      <c r="I28" s="4"/>
      <c r="J28" s="4"/>
      <c r="K28" s="4"/>
      <c r="L28" s="4"/>
    </row>
    <row r="29" spans="2:14" x14ac:dyDescent="0.25">
      <c r="B29" s="3"/>
      <c r="C29" s="63"/>
      <c r="D29" s="63"/>
      <c r="E29" s="4" t="s">
        <v>126</v>
      </c>
      <c r="F29" s="13"/>
      <c r="G29" s="13" t="s">
        <v>127</v>
      </c>
      <c r="H29" s="13"/>
      <c r="I29" s="13"/>
      <c r="J29" s="13"/>
      <c r="K29" s="4"/>
      <c r="L29" s="4"/>
    </row>
    <row r="30" spans="2:14" x14ac:dyDescent="0.25">
      <c r="B30" s="3"/>
      <c r="C30" s="63"/>
      <c r="D30" s="63"/>
      <c r="E30" s="4"/>
      <c r="F30" s="4"/>
      <c r="G30" s="4"/>
      <c r="H30" s="4"/>
      <c r="I30" s="4"/>
      <c r="J30" s="4"/>
      <c r="K30" s="4"/>
      <c r="L30" s="4"/>
    </row>
    <row r="31" spans="2:14" ht="48.75" customHeight="1" x14ac:dyDescent="0.25">
      <c r="B31" s="3"/>
      <c r="C31" s="63"/>
      <c r="D31" s="63"/>
      <c r="E31" s="4" t="s">
        <v>28</v>
      </c>
      <c r="F31" s="13"/>
      <c r="G31" s="13"/>
      <c r="H31" s="13"/>
      <c r="I31" s="13"/>
      <c r="J31" s="13"/>
      <c r="K31" s="4"/>
      <c r="L31" s="159"/>
    </row>
    <row r="32" spans="2:14" ht="16.5" thickBot="1" x14ac:dyDescent="0.3">
      <c r="B32" s="5"/>
      <c r="C32" s="68"/>
      <c r="D32" s="68"/>
      <c r="E32" s="6"/>
      <c r="F32" s="6"/>
      <c r="G32" s="6"/>
      <c r="H32" s="6"/>
      <c r="I32" s="6"/>
      <c r="J32" s="6"/>
      <c r="K32" s="6"/>
      <c r="L32" s="160"/>
    </row>
  </sheetData>
  <mergeCells count="15">
    <mergeCell ref="B24:N24"/>
    <mergeCell ref="B2:N2"/>
    <mergeCell ref="K8:K9"/>
    <mergeCell ref="L8:L9"/>
    <mergeCell ref="M8:M9"/>
    <mergeCell ref="N8:N9"/>
    <mergeCell ref="B3:N3"/>
    <mergeCell ref="B8:B9"/>
    <mergeCell ref="E8:E9"/>
    <mergeCell ref="F8:F9"/>
    <mergeCell ref="H8:I8"/>
    <mergeCell ref="J8:J9"/>
    <mergeCell ref="G8:G9"/>
    <mergeCell ref="C8:C9"/>
    <mergeCell ref="D8:D9"/>
  </mergeCells>
  <conditionalFormatting sqref="M4:M6">
    <cfRule type="colorScale" priority="34">
      <colorScale>
        <cfvo type="min"/>
        <cfvo type="percentile" val="50"/>
        <cfvo type="max"/>
        <color rgb="FFFF0000"/>
        <color rgb="FFFFC000"/>
        <color rgb="FF00B050"/>
      </colorScale>
    </cfRule>
  </conditionalFormatting>
  <conditionalFormatting sqref="L4:L6">
    <cfRule type="colorScale" priority="30">
      <colorScale>
        <cfvo type="min"/>
        <cfvo type="percentile" val="50"/>
        <cfvo type="max"/>
        <color rgb="FFFF0000"/>
        <color rgb="FFFFC000"/>
        <color rgb="FFFF0000"/>
      </colorScale>
    </cfRule>
    <cfRule type="colorScale" priority="31">
      <colorScale>
        <cfvo type="min"/>
        <cfvo type="percentile" val="50"/>
        <cfvo type="max"/>
        <color rgb="FF63BE7B"/>
        <color rgb="FFFFEB84"/>
        <color rgb="FFF8696B"/>
      </colorScale>
    </cfRule>
  </conditionalFormatting>
  <conditionalFormatting sqref="L10 J23">
    <cfRule type="cellIs" dxfId="31" priority="26" operator="greaterThanOrEqual">
      <formula>15.1</formula>
    </cfRule>
    <cfRule type="cellIs" dxfId="30" priority="27" operator="between">
      <formula>10.1</formula>
      <formula>15</formula>
    </cfRule>
    <cfRule type="cellIs" dxfId="29" priority="28" operator="lessThanOrEqual">
      <formula>10</formula>
    </cfRule>
  </conditionalFormatting>
  <conditionalFormatting sqref="L10 J23">
    <cfRule type="cellIs" dxfId="28" priority="25" operator="greaterThan">
      <formula>15</formula>
    </cfRule>
  </conditionalFormatting>
  <conditionalFormatting sqref="J10">
    <cfRule type="cellIs" dxfId="27" priority="21" operator="greaterThanOrEqual">
      <formula>15.1</formula>
    </cfRule>
    <cfRule type="cellIs" dxfId="26" priority="22" operator="between">
      <formula>10.1</formula>
      <formula>15</formula>
    </cfRule>
    <cfRule type="cellIs" dxfId="25" priority="23" operator="lessThanOrEqual">
      <formula>10</formula>
    </cfRule>
  </conditionalFormatting>
  <conditionalFormatting sqref="J10">
    <cfRule type="cellIs" dxfId="24" priority="20" operator="greaterThan">
      <formula>15</formula>
    </cfRule>
  </conditionalFormatting>
  <conditionalFormatting sqref="L11:L21">
    <cfRule type="cellIs" dxfId="23" priority="14" operator="greaterThanOrEqual">
      <formula>15.1</formula>
    </cfRule>
    <cfRule type="cellIs" dxfId="22" priority="15" operator="between">
      <formula>10.1</formula>
      <formula>15</formula>
    </cfRule>
    <cfRule type="cellIs" dxfId="21" priority="16" operator="lessThanOrEqual">
      <formula>10</formula>
    </cfRule>
  </conditionalFormatting>
  <conditionalFormatting sqref="L11:L21">
    <cfRule type="cellIs" dxfId="20" priority="13" operator="greaterThan">
      <formula>15</formula>
    </cfRule>
  </conditionalFormatting>
  <conditionalFormatting sqref="J11:J21">
    <cfRule type="cellIs" dxfId="19" priority="10" operator="greaterThanOrEqual">
      <formula>15.1</formula>
    </cfRule>
    <cfRule type="cellIs" dxfId="18" priority="11" operator="between">
      <formula>10.1</formula>
      <formula>15</formula>
    </cfRule>
    <cfRule type="cellIs" dxfId="17" priority="12" operator="lessThanOrEqual">
      <formula>10</formula>
    </cfRule>
  </conditionalFormatting>
  <conditionalFormatting sqref="J11:J21">
    <cfRule type="cellIs" dxfId="16" priority="9" operator="greaterThan">
      <formula>15</formula>
    </cfRule>
  </conditionalFormatting>
  <conditionalFormatting sqref="L22:L23">
    <cfRule type="cellIs" dxfId="15" priority="6" operator="greaterThanOrEqual">
      <formula>15.1</formula>
    </cfRule>
    <cfRule type="cellIs" dxfId="14" priority="7" operator="between">
      <formula>10.1</formula>
      <formula>15</formula>
    </cfRule>
    <cfRule type="cellIs" dxfId="13" priority="8" operator="lessThanOrEqual">
      <formula>10</formula>
    </cfRule>
  </conditionalFormatting>
  <conditionalFormatting sqref="L22:L23">
    <cfRule type="cellIs" dxfId="12" priority="5" operator="greaterThan">
      <formula>15</formula>
    </cfRule>
  </conditionalFormatting>
  <conditionalFormatting sqref="J22">
    <cfRule type="cellIs" dxfId="11" priority="2" operator="greaterThanOrEqual">
      <formula>15.1</formula>
    </cfRule>
    <cfRule type="cellIs" dxfId="10" priority="3" operator="between">
      <formula>10.1</formula>
      <formula>15</formula>
    </cfRule>
    <cfRule type="cellIs" dxfId="9" priority="4" operator="lessThanOrEqual">
      <formula>10</formula>
    </cfRule>
  </conditionalFormatting>
  <conditionalFormatting sqref="J22">
    <cfRule type="cellIs" dxfId="8" priority="1" operator="greaterThan">
      <formula>15</formula>
    </cfRule>
  </conditionalFormatting>
  <pageMargins left="0.74803149606299213" right="0.15748031496062992" top="0.98425196850393704" bottom="0.98425196850393704" header="0" footer="0"/>
  <pageSetup scale="42" fitToHeight="3"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Normal="100" workbookViewId="0">
      <selection activeCell="J1" sqref="J1"/>
    </sheetView>
  </sheetViews>
  <sheetFormatPr baseColWidth="10" defaultRowHeight="15" x14ac:dyDescent="0.25"/>
  <cols>
    <col min="1" max="1" width="5" customWidth="1"/>
    <col min="2" max="2" width="4.140625" customWidth="1"/>
    <col min="3" max="7" width="10.5703125" customWidth="1"/>
    <col min="8" max="8" width="9" customWidth="1"/>
    <col min="10" max="10" width="4.5703125" customWidth="1"/>
    <col min="11" max="11" width="6.28515625" customWidth="1"/>
    <col min="12" max="12" width="8.5703125" customWidth="1"/>
    <col min="13" max="13" width="6" customWidth="1"/>
    <col min="14" max="14" width="12.85546875" customWidth="1"/>
  </cols>
  <sheetData>
    <row r="1" spans="1:17" ht="15.75" x14ac:dyDescent="0.25">
      <c r="J1" s="63"/>
      <c r="K1" s="62"/>
      <c r="L1" s="63"/>
      <c r="M1" s="62"/>
      <c r="N1" s="63"/>
      <c r="O1" s="62"/>
      <c r="P1" s="63"/>
      <c r="Q1" s="62"/>
    </row>
    <row r="2" spans="1:17" ht="15.75" x14ac:dyDescent="0.25">
      <c r="J2" s="63"/>
      <c r="K2" s="62"/>
      <c r="L2" s="63"/>
      <c r="M2" s="62"/>
      <c r="N2" s="63"/>
      <c r="O2" s="62"/>
      <c r="P2" s="63"/>
      <c r="Q2" s="62"/>
    </row>
    <row r="3" spans="1:17" ht="15.75" x14ac:dyDescent="0.25">
      <c r="J3" s="63"/>
      <c r="K3" s="62"/>
      <c r="L3" s="63"/>
      <c r="M3" s="62"/>
      <c r="N3" s="63"/>
      <c r="O3" s="62"/>
      <c r="P3" s="63"/>
      <c r="Q3" s="62"/>
    </row>
    <row r="4" spans="1:17" ht="15.75" x14ac:dyDescent="0.25">
      <c r="J4" s="63"/>
      <c r="K4" s="62"/>
      <c r="L4" s="63"/>
      <c r="M4" s="62"/>
      <c r="N4" s="63"/>
      <c r="O4" s="62"/>
      <c r="P4" s="63"/>
      <c r="Q4" s="62"/>
    </row>
    <row r="5" spans="1:17" ht="16.5" thickBot="1" x14ac:dyDescent="0.3">
      <c r="J5" s="63"/>
      <c r="K5" s="62"/>
      <c r="L5" s="63"/>
      <c r="M5" s="62"/>
      <c r="N5" s="63"/>
      <c r="O5" s="62"/>
      <c r="P5" s="63"/>
      <c r="Q5" s="62"/>
    </row>
    <row r="6" spans="1:17" ht="21" thickBot="1" x14ac:dyDescent="0.35">
      <c r="A6" s="115"/>
      <c r="B6" s="116"/>
      <c r="C6" s="117" t="s">
        <v>54</v>
      </c>
      <c r="D6" s="116"/>
      <c r="E6" s="116"/>
      <c r="F6" s="116"/>
      <c r="G6" s="118"/>
      <c r="J6" s="63"/>
      <c r="K6" s="62"/>
      <c r="L6" s="63"/>
      <c r="M6" s="62"/>
      <c r="N6" s="63"/>
      <c r="O6" s="62"/>
      <c r="P6" s="63"/>
      <c r="Q6" s="62"/>
    </row>
    <row r="7" spans="1:17" s="79" customFormat="1" ht="41.25" customHeight="1" x14ac:dyDescent="0.25">
      <c r="A7" s="188" t="s">
        <v>38</v>
      </c>
      <c r="B7" s="87">
        <f t="shared" ref="B7:B9" si="0">B8+1</f>
        <v>5</v>
      </c>
      <c r="C7" s="93">
        <f>B7*C12</f>
        <v>5</v>
      </c>
      <c r="D7" s="94">
        <f>B7*D12</f>
        <v>10</v>
      </c>
      <c r="E7" s="95">
        <f>B7*E12</f>
        <v>15</v>
      </c>
      <c r="F7" s="96">
        <f>B7*F12</f>
        <v>20</v>
      </c>
      <c r="G7" s="97">
        <f>B7*G12</f>
        <v>25</v>
      </c>
      <c r="H7" s="82"/>
      <c r="J7" s="63"/>
      <c r="K7" s="62"/>
      <c r="L7" s="63"/>
      <c r="M7" s="62"/>
      <c r="N7" s="113"/>
      <c r="O7" s="113"/>
      <c r="P7" s="113"/>
      <c r="Q7" s="113"/>
    </row>
    <row r="8" spans="1:17" s="79" customFormat="1" ht="41.25" customHeight="1" x14ac:dyDescent="0.25">
      <c r="A8" s="189"/>
      <c r="B8" s="88">
        <f t="shared" si="0"/>
        <v>4</v>
      </c>
      <c r="C8" s="98">
        <f>B8*C12</f>
        <v>4</v>
      </c>
      <c r="D8" s="99">
        <f>B8*D12</f>
        <v>8</v>
      </c>
      <c r="E8" s="100">
        <f>B8*E12</f>
        <v>12</v>
      </c>
      <c r="F8" s="101">
        <f>B8*F12</f>
        <v>16</v>
      </c>
      <c r="G8" s="102">
        <f>B8*G12</f>
        <v>20</v>
      </c>
      <c r="H8" s="82"/>
      <c r="J8" s="63"/>
      <c r="K8" s="62"/>
      <c r="L8" s="113"/>
      <c r="M8" s="113"/>
      <c r="N8" s="113"/>
      <c r="O8" s="113"/>
      <c r="P8" s="113"/>
      <c r="Q8" s="113"/>
    </row>
    <row r="9" spans="1:17" s="79" customFormat="1" ht="41.25" customHeight="1" x14ac:dyDescent="0.25">
      <c r="A9" s="189"/>
      <c r="B9" s="88">
        <f t="shared" si="0"/>
        <v>3</v>
      </c>
      <c r="C9" s="98">
        <f>B9*C12</f>
        <v>3</v>
      </c>
      <c r="D9" s="99">
        <f>B9*D12</f>
        <v>6</v>
      </c>
      <c r="E9" s="99">
        <f>B9*E12</f>
        <v>9</v>
      </c>
      <c r="F9" s="100">
        <f>B9*F12</f>
        <v>12</v>
      </c>
      <c r="G9" s="103">
        <f>B9*G12</f>
        <v>15</v>
      </c>
      <c r="H9" s="82"/>
      <c r="J9" s="114"/>
      <c r="K9" s="114"/>
      <c r="L9" s="113"/>
      <c r="M9" s="113"/>
      <c r="N9" s="113"/>
      <c r="O9" s="113"/>
      <c r="P9" s="113"/>
      <c r="Q9" s="113"/>
    </row>
    <row r="10" spans="1:17" s="79" customFormat="1" ht="41.25" customHeight="1" x14ac:dyDescent="0.2">
      <c r="A10" s="189"/>
      <c r="B10" s="88">
        <f>B11+1</f>
        <v>2</v>
      </c>
      <c r="C10" s="98">
        <f>B10*C12</f>
        <v>2</v>
      </c>
      <c r="D10" s="99">
        <f>B10*D12</f>
        <v>4</v>
      </c>
      <c r="E10" s="99">
        <f>B10*E12</f>
        <v>6</v>
      </c>
      <c r="F10" s="99">
        <f>B10*F12</f>
        <v>8</v>
      </c>
      <c r="G10" s="104">
        <f>B10*G12</f>
        <v>10</v>
      </c>
      <c r="H10" s="82"/>
      <c r="I10" s="112" t="s">
        <v>63</v>
      </c>
    </row>
    <row r="11" spans="1:17" s="79" customFormat="1" ht="41.25" customHeight="1" thickBot="1" x14ac:dyDescent="0.3">
      <c r="A11" s="190"/>
      <c r="B11" s="89">
        <v>1</v>
      </c>
      <c r="C11" s="105">
        <f>B11*C12</f>
        <v>1</v>
      </c>
      <c r="D11" s="106">
        <f>B11*D12</f>
        <v>2</v>
      </c>
      <c r="E11" s="106">
        <f>B11*E12</f>
        <v>3</v>
      </c>
      <c r="F11" s="106">
        <f>B11*F12</f>
        <v>4</v>
      </c>
      <c r="G11" s="107">
        <f>B11*G12</f>
        <v>5</v>
      </c>
      <c r="H11" s="82"/>
      <c r="J11"/>
    </row>
    <row r="12" spans="1:17" ht="17.25" customHeight="1" thickBot="1" x14ac:dyDescent="0.3">
      <c r="A12" s="119"/>
      <c r="B12" s="120"/>
      <c r="C12" s="90">
        <v>1</v>
      </c>
      <c r="D12" s="91">
        <f>C12+1</f>
        <v>2</v>
      </c>
      <c r="E12" s="91">
        <f t="shared" ref="E12:G12" si="1">D12+1</f>
        <v>3</v>
      </c>
      <c r="F12" s="91">
        <f t="shared" si="1"/>
        <v>4</v>
      </c>
      <c r="G12" s="92">
        <f t="shared" si="1"/>
        <v>5</v>
      </c>
      <c r="H12" s="81"/>
    </row>
    <row r="13" spans="1:17" ht="15.75" thickBot="1" x14ac:dyDescent="0.3">
      <c r="A13" s="121"/>
      <c r="B13" s="122"/>
      <c r="C13" s="83"/>
      <c r="D13" s="84"/>
      <c r="E13" s="85" t="s">
        <v>47</v>
      </c>
      <c r="F13" s="84"/>
      <c r="G13" s="86"/>
      <c r="H13" s="81"/>
    </row>
    <row r="14" spans="1:17" ht="15.75" thickBot="1" x14ac:dyDescent="0.3">
      <c r="A14" s="81"/>
      <c r="B14" s="81"/>
      <c r="C14" s="81"/>
      <c r="D14" s="81"/>
      <c r="E14" s="81"/>
      <c r="F14" s="81"/>
      <c r="G14" s="81"/>
      <c r="H14" s="81"/>
    </row>
    <row r="15" spans="1:17" ht="16.5" thickBot="1" x14ac:dyDescent="0.3">
      <c r="A15" s="81"/>
      <c r="J15" s="130" t="s">
        <v>48</v>
      </c>
      <c r="K15" s="131"/>
      <c r="L15" s="131"/>
      <c r="M15" s="131"/>
      <c r="N15" s="131"/>
      <c r="O15" s="131"/>
      <c r="P15" s="132"/>
    </row>
    <row r="16" spans="1:17" ht="15.75" x14ac:dyDescent="0.25">
      <c r="A16" s="81"/>
      <c r="J16" s="133"/>
      <c r="K16" s="134"/>
      <c r="L16" s="134"/>
      <c r="M16" s="134"/>
      <c r="N16" s="134"/>
      <c r="O16" s="134"/>
      <c r="P16" s="135"/>
    </row>
    <row r="17" spans="1:16" ht="15.75" x14ac:dyDescent="0.25">
      <c r="A17" s="81"/>
      <c r="J17" s="124">
        <v>1</v>
      </c>
      <c r="K17" s="136"/>
      <c r="L17" s="137" t="s">
        <v>49</v>
      </c>
      <c r="M17" s="137"/>
      <c r="N17" s="138" t="s">
        <v>38</v>
      </c>
      <c r="O17" s="138" t="s">
        <v>47</v>
      </c>
      <c r="P17" s="139" t="s">
        <v>53</v>
      </c>
    </row>
    <row r="18" spans="1:16" ht="15.75" x14ac:dyDescent="0.25">
      <c r="A18" s="81"/>
      <c r="J18" s="124">
        <v>2</v>
      </c>
      <c r="K18" s="191" t="s">
        <v>50</v>
      </c>
      <c r="L18" s="192"/>
      <c r="M18" s="193"/>
      <c r="N18" s="80">
        <f>AVERAGE('Matriz de Evaluación'!H10:H14)</f>
        <v>4.5999999999999996</v>
      </c>
      <c r="O18" s="80">
        <f>AVERAGE('Matriz de Evaluación'!I10:I14)</f>
        <v>3.6</v>
      </c>
      <c r="P18" s="125">
        <f>N18*O18</f>
        <v>16.559999999999999</v>
      </c>
    </row>
    <row r="19" spans="1:16" ht="15.75" x14ac:dyDescent="0.25">
      <c r="A19" s="81"/>
      <c r="J19" s="124">
        <v>3</v>
      </c>
      <c r="K19" s="191" t="s">
        <v>51</v>
      </c>
      <c r="L19" s="192"/>
      <c r="M19" s="193"/>
      <c r="N19" s="80">
        <f>+AVERAGE('Matriz de Evaluación'!H15:H21)</f>
        <v>5</v>
      </c>
      <c r="O19" s="80">
        <f>+AVERAGE('Matriz de Evaluación'!I15:I21)</f>
        <v>3.2857142857142856</v>
      </c>
      <c r="P19" s="125">
        <f>N19*O19</f>
        <v>16.428571428571427</v>
      </c>
    </row>
    <row r="20" spans="1:16" ht="15.75" x14ac:dyDescent="0.25">
      <c r="A20" s="81"/>
      <c r="J20" s="124">
        <v>4</v>
      </c>
      <c r="K20" s="191" t="s">
        <v>52</v>
      </c>
      <c r="L20" s="192"/>
      <c r="M20" s="193"/>
      <c r="N20" s="80">
        <f>+AVERAGE('Matriz de Evaluación'!H22)</f>
        <v>4</v>
      </c>
      <c r="O20" s="80">
        <f>+AVERAGE('Matriz de Evaluación'!I22)</f>
        <v>3</v>
      </c>
      <c r="P20" s="125">
        <f t="shared" ref="P20:P21" si="2">N20*O20</f>
        <v>12</v>
      </c>
    </row>
    <row r="21" spans="1:16" ht="15.75" x14ac:dyDescent="0.25">
      <c r="A21" s="81"/>
      <c r="J21" s="126"/>
      <c r="K21" s="191" t="s">
        <v>109</v>
      </c>
      <c r="L21" s="192"/>
      <c r="M21" s="193"/>
      <c r="N21" s="80">
        <f>+AVERAGE('Matriz de Evaluación'!H23)</f>
        <v>4</v>
      </c>
      <c r="O21" s="80">
        <f>+AVERAGE('Matriz de Evaluación'!I23)</f>
        <v>1</v>
      </c>
      <c r="P21" s="125">
        <f t="shared" si="2"/>
        <v>4</v>
      </c>
    </row>
    <row r="22" spans="1:16" ht="16.5" thickBot="1" x14ac:dyDescent="0.3">
      <c r="A22" s="81"/>
      <c r="J22" s="127"/>
      <c r="K22" s="140"/>
      <c r="L22" s="140"/>
      <c r="M22" s="140"/>
      <c r="N22" s="141">
        <f>AVERAGE(N18:N21)</f>
        <v>4.4000000000000004</v>
      </c>
      <c r="O22" s="123">
        <f>AVERAGE(O18:O21)</f>
        <v>2.7214285714285715</v>
      </c>
      <c r="P22" s="142">
        <f>AVERAGE(P18:P21)</f>
        <v>12.247142857142856</v>
      </c>
    </row>
    <row r="23" spans="1:16" ht="16.5" thickTop="1" thickBot="1" x14ac:dyDescent="0.3">
      <c r="A23" s="81"/>
      <c r="J23" s="128"/>
      <c r="K23" s="122"/>
      <c r="L23" s="122"/>
      <c r="M23" s="122"/>
      <c r="N23" s="122"/>
      <c r="O23" s="122"/>
      <c r="P23" s="129"/>
    </row>
    <row r="24" spans="1:16" x14ac:dyDescent="0.25">
      <c r="A24" s="81"/>
      <c r="B24" s="81"/>
      <c r="C24" s="81"/>
      <c r="D24" s="81"/>
      <c r="E24" s="81"/>
      <c r="F24" s="81"/>
      <c r="G24" s="81"/>
      <c r="H24" s="81"/>
    </row>
    <row r="27" spans="1:16" x14ac:dyDescent="0.25">
      <c r="K27" s="148"/>
      <c r="L27" s="148"/>
      <c r="M27" s="149"/>
    </row>
    <row r="28" spans="1:16" ht="10.5" customHeight="1" x14ac:dyDescent="0.25">
      <c r="K28" s="143"/>
      <c r="L28" s="144"/>
      <c r="M28" s="144"/>
    </row>
    <row r="29" spans="1:16" ht="10.5" customHeight="1" x14ac:dyDescent="0.25">
      <c r="K29" s="143"/>
      <c r="L29" s="144"/>
      <c r="M29" s="144"/>
    </row>
    <row r="30" spans="1:16" ht="10.5" customHeight="1" x14ac:dyDescent="0.25">
      <c r="K30" s="143"/>
      <c r="L30" s="144"/>
      <c r="M30" s="144"/>
    </row>
    <row r="31" spans="1:16" ht="10.5" customHeight="1" x14ac:dyDescent="0.25">
      <c r="K31" s="143"/>
      <c r="L31" s="144"/>
      <c r="M31" s="144"/>
    </row>
    <row r="32" spans="1:16" ht="10.5" customHeight="1" x14ac:dyDescent="0.25">
      <c r="K32" s="143"/>
      <c r="L32" s="144"/>
      <c r="M32" s="144"/>
    </row>
    <row r="35" spans="11:12" x14ac:dyDescent="0.25">
      <c r="K35" s="145"/>
      <c r="L35" s="145"/>
    </row>
    <row r="36" spans="11:12" x14ac:dyDescent="0.25">
      <c r="K36" s="146"/>
      <c r="L36" s="146"/>
    </row>
    <row r="37" spans="11:12" x14ac:dyDescent="0.25">
      <c r="K37" s="147"/>
      <c r="L37" s="145"/>
    </row>
    <row r="38" spans="11:12" x14ac:dyDescent="0.25">
      <c r="K38" s="147"/>
      <c r="L38" s="145"/>
    </row>
    <row r="39" spans="11:12" x14ac:dyDescent="0.25">
      <c r="K39" s="147"/>
      <c r="L39" s="145"/>
    </row>
    <row r="40" spans="11:12" x14ac:dyDescent="0.25">
      <c r="K40" s="147"/>
      <c r="L40" s="145"/>
    </row>
    <row r="41" spans="11:12" x14ac:dyDescent="0.25">
      <c r="K41" s="147"/>
      <c r="L41" s="145"/>
    </row>
    <row r="42" spans="11:12" x14ac:dyDescent="0.25">
      <c r="K42" s="145"/>
      <c r="L42" s="145"/>
    </row>
    <row r="43" spans="11:12" x14ac:dyDescent="0.25">
      <c r="K43" s="145"/>
      <c r="L43" s="145"/>
    </row>
  </sheetData>
  <mergeCells count="5">
    <mergeCell ref="A7:A11"/>
    <mergeCell ref="K18:M18"/>
    <mergeCell ref="K19:M19"/>
    <mergeCell ref="K20:M20"/>
    <mergeCell ref="K21:M21"/>
  </mergeCells>
  <conditionalFormatting sqref="P18:P22">
    <cfRule type="cellIs" dxfId="7" priority="1" stopIfTrue="1" operator="between">
      <formula>0.00001</formula>
      <formula>10</formula>
    </cfRule>
    <cfRule type="cellIs" dxfId="6" priority="2" stopIfTrue="1" operator="between">
      <formula>10.1</formula>
      <formula>15</formula>
    </cfRule>
    <cfRule type="cellIs" dxfId="5" priority="3" stopIfTrue="1" operator="between">
      <formula>16</formula>
      <formula>25</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N30"/>
  <sheetViews>
    <sheetView showGridLines="0" tabSelected="1" topLeftCell="A22" zoomScale="60" zoomScaleNormal="60" workbookViewId="0">
      <selection activeCell="A26" sqref="A26"/>
    </sheetView>
  </sheetViews>
  <sheetFormatPr baseColWidth="10" defaultColWidth="13.5703125" defaultRowHeight="15.75" x14ac:dyDescent="0.25"/>
  <cols>
    <col min="1" max="1" width="4" style="7" bestFit="1" customWidth="1"/>
    <col min="2" max="2" width="36.140625" style="8" customWidth="1"/>
    <col min="3" max="3" width="7.7109375" style="8" customWidth="1"/>
    <col min="4" max="4" width="15.85546875" style="8" customWidth="1"/>
    <col min="5" max="5" width="42.5703125" style="8" customWidth="1"/>
    <col min="6" max="6" width="34.28515625" style="8" customWidth="1"/>
    <col min="7" max="7" width="22.7109375" style="8" bestFit="1" customWidth="1"/>
    <col min="8" max="8" width="24.5703125" style="8" customWidth="1"/>
    <col min="9" max="9" width="61.5703125" style="8" customWidth="1"/>
    <col min="10" max="10" width="69.42578125" style="8" bestFit="1" customWidth="1"/>
    <col min="11" max="11" width="18.7109375" style="8" customWidth="1"/>
    <col min="12" max="12" width="13.28515625" style="8" customWidth="1"/>
    <col min="13" max="13" width="13.7109375" style="8" customWidth="1"/>
    <col min="14" max="14" width="33.7109375" style="8" customWidth="1"/>
    <col min="15" max="16384" width="13.5703125" style="8"/>
  </cols>
  <sheetData>
    <row r="1" spans="1:14" ht="16.5" thickBot="1" x14ac:dyDescent="0.3"/>
    <row r="2" spans="1:14" ht="24" customHeight="1" x14ac:dyDescent="0.25">
      <c r="A2" s="9">
        <v>9</v>
      </c>
      <c r="B2" s="2"/>
      <c r="C2" s="2"/>
      <c r="D2" s="2"/>
      <c r="E2" s="2"/>
      <c r="F2" s="2"/>
      <c r="G2" s="2"/>
      <c r="H2" s="2"/>
      <c r="I2" s="2"/>
      <c r="J2" s="1"/>
      <c r="K2" s="2"/>
      <c r="L2" s="2"/>
      <c r="M2" s="2"/>
      <c r="N2" s="10"/>
    </row>
    <row r="3" spans="1:14" x14ac:dyDescent="0.25">
      <c r="A3" s="3"/>
      <c r="B3" s="4"/>
      <c r="C3" s="4"/>
      <c r="D3" s="4"/>
      <c r="E3" s="4"/>
      <c r="F3" s="4"/>
      <c r="G3" s="4"/>
      <c r="H3" s="4"/>
      <c r="I3" s="4"/>
      <c r="J3" s="4"/>
      <c r="K3" s="4"/>
      <c r="L3" s="4"/>
      <c r="M3" s="4"/>
      <c r="N3" s="11"/>
    </row>
    <row r="4" spans="1:14" ht="24" customHeight="1" x14ac:dyDescent="0.25">
      <c r="A4" s="3"/>
      <c r="B4" s="4"/>
      <c r="C4" s="4"/>
      <c r="D4" s="4"/>
      <c r="E4" s="4"/>
      <c r="F4" s="4"/>
      <c r="G4" s="4"/>
      <c r="H4" s="4"/>
      <c r="I4" s="4"/>
      <c r="J4" s="64" t="s">
        <v>66</v>
      </c>
      <c r="K4" s="4"/>
      <c r="L4" s="4"/>
      <c r="M4" s="4"/>
      <c r="N4" s="11"/>
    </row>
    <row r="5" spans="1:14" x14ac:dyDescent="0.25">
      <c r="A5" s="3"/>
      <c r="B5" s="4"/>
      <c r="C5" s="4"/>
      <c r="D5" s="4"/>
      <c r="E5" s="4"/>
      <c r="F5" s="4"/>
      <c r="G5" s="4"/>
      <c r="H5" s="4"/>
      <c r="I5" s="4"/>
      <c r="J5" s="4"/>
      <c r="K5" s="4"/>
      <c r="L5" s="4"/>
      <c r="M5" s="4"/>
      <c r="N5" s="11"/>
    </row>
    <row r="6" spans="1:14" ht="24" customHeight="1" x14ac:dyDescent="0.25">
      <c r="A6" s="3"/>
      <c r="B6" s="12" t="s">
        <v>23</v>
      </c>
      <c r="C6" s="13" t="s">
        <v>155</v>
      </c>
      <c r="D6" s="13"/>
      <c r="E6" s="13"/>
      <c r="F6" s="4"/>
      <c r="G6" s="4"/>
      <c r="H6" s="4"/>
      <c r="I6" s="4"/>
      <c r="J6" s="4"/>
      <c r="K6" s="4"/>
      <c r="L6" s="4"/>
      <c r="M6" s="4"/>
      <c r="N6" s="11"/>
    </row>
    <row r="7" spans="1:14" ht="24" customHeight="1" x14ac:dyDescent="0.25">
      <c r="A7" s="3"/>
      <c r="B7" s="4" t="s">
        <v>24</v>
      </c>
      <c r="C7" s="14" t="s">
        <v>45</v>
      </c>
      <c r="D7" s="14"/>
      <c r="E7" s="14"/>
      <c r="F7" s="4"/>
      <c r="G7" s="4"/>
      <c r="H7" s="4"/>
      <c r="I7" s="4"/>
      <c r="J7" s="4"/>
      <c r="K7" s="4"/>
      <c r="L7" s="4"/>
      <c r="M7" s="4"/>
      <c r="N7" s="11"/>
    </row>
    <row r="8" spans="1:14" s="20" customFormat="1" x14ac:dyDescent="0.25">
      <c r="A8" s="15"/>
      <c r="B8" s="16" t="s">
        <v>0</v>
      </c>
      <c r="C8" s="17"/>
      <c r="D8" s="16" t="s">
        <v>1</v>
      </c>
      <c r="E8" s="16" t="s">
        <v>2</v>
      </c>
      <c r="F8" s="16"/>
      <c r="G8" s="16" t="s">
        <v>3</v>
      </c>
      <c r="H8" s="16"/>
      <c r="I8" s="18" t="s">
        <v>4</v>
      </c>
      <c r="J8" s="16" t="s">
        <v>5</v>
      </c>
      <c r="K8" s="16" t="s">
        <v>6</v>
      </c>
      <c r="L8" s="16" t="s">
        <v>7</v>
      </c>
      <c r="M8" s="16" t="s">
        <v>8</v>
      </c>
      <c r="N8" s="19" t="s">
        <v>9</v>
      </c>
    </row>
    <row r="9" spans="1:14" s="24" customFormat="1" ht="69" customHeight="1" x14ac:dyDescent="0.25">
      <c r="A9" s="21" t="s">
        <v>10</v>
      </c>
      <c r="B9" s="22" t="s">
        <v>11</v>
      </c>
      <c r="C9" s="22" t="s">
        <v>43</v>
      </c>
      <c r="D9" s="22" t="s">
        <v>44</v>
      </c>
      <c r="E9" s="22" t="s">
        <v>12</v>
      </c>
      <c r="F9" s="161" t="s">
        <v>156</v>
      </c>
      <c r="G9" s="22" t="s">
        <v>13</v>
      </c>
      <c r="H9" s="161" t="s">
        <v>157</v>
      </c>
      <c r="I9" s="22" t="s">
        <v>14</v>
      </c>
      <c r="J9" s="22" t="s">
        <v>26</v>
      </c>
      <c r="K9" s="22" t="s">
        <v>25</v>
      </c>
      <c r="L9" s="22" t="s">
        <v>16</v>
      </c>
      <c r="M9" s="22" t="s">
        <v>17</v>
      </c>
      <c r="N9" s="23" t="s">
        <v>18</v>
      </c>
    </row>
    <row r="10" spans="1:14" ht="159" customHeight="1" x14ac:dyDescent="0.25">
      <c r="A10" s="25">
        <v>1</v>
      </c>
      <c r="B10" s="66" t="str">
        <f>+'Matriz de Evaluación'!G10</f>
        <v>Que no estén definidas con claridad las funciones de los nuevos puestos en el manual de funciones y procedimientos</v>
      </c>
      <c r="C10" s="27" t="str">
        <f>+'Matriz de Evaluación'!D10</f>
        <v>E-1</v>
      </c>
      <c r="D10" s="74">
        <f>+'Matriz de Evaluación'!L10</f>
        <v>7.5</v>
      </c>
      <c r="E10" s="26" t="s">
        <v>189</v>
      </c>
      <c r="F10" s="164" t="s">
        <v>131</v>
      </c>
      <c r="G10" s="28" t="s">
        <v>119</v>
      </c>
      <c r="H10" s="26" t="s">
        <v>159</v>
      </c>
      <c r="I10" s="165" t="s">
        <v>190</v>
      </c>
      <c r="J10" s="26" t="s">
        <v>160</v>
      </c>
      <c r="K10" s="166" t="s">
        <v>161</v>
      </c>
      <c r="L10" s="69">
        <v>44563</v>
      </c>
      <c r="M10" s="69">
        <v>44926</v>
      </c>
      <c r="N10" s="70"/>
    </row>
    <row r="11" spans="1:14" ht="184.5" customHeight="1" x14ac:dyDescent="0.25">
      <c r="A11" s="25">
        <v>2</v>
      </c>
      <c r="B11" s="66" t="str">
        <f>+'Matriz de Evaluación'!G11</f>
        <v xml:space="preserve">Que no existe personal para formular y gestionar proyectos específicamente </v>
      </c>
      <c r="C11" s="27" t="str">
        <f>+'Matriz de Evaluación'!D11</f>
        <v>E-2</v>
      </c>
      <c r="D11" s="74">
        <f>+'Matriz de Evaluación'!L11</f>
        <v>20</v>
      </c>
      <c r="E11" s="26" t="s">
        <v>162</v>
      </c>
      <c r="F11" s="163" t="s">
        <v>134</v>
      </c>
      <c r="G11" s="28" t="s">
        <v>120</v>
      </c>
      <c r="H11" s="26" t="s">
        <v>163</v>
      </c>
      <c r="I11" s="165" t="s">
        <v>164</v>
      </c>
      <c r="J11" s="26" t="s">
        <v>165</v>
      </c>
      <c r="K11" s="166" t="s">
        <v>121</v>
      </c>
      <c r="L11" s="69">
        <v>44563</v>
      </c>
      <c r="M11" s="69">
        <v>44926</v>
      </c>
      <c r="N11" s="70"/>
    </row>
    <row r="12" spans="1:14" ht="125.25" customHeight="1" x14ac:dyDescent="0.25">
      <c r="A12" s="25">
        <v>3</v>
      </c>
      <c r="B12" s="66" t="str">
        <f>+'Matriz de Evaluación'!G12</f>
        <v xml:space="preserve">Que nos limitamos a la continuidad de proyectos por falta de fondos. </v>
      </c>
      <c r="C12" s="27" t="str">
        <f>+'Matriz de Evaluación'!D12</f>
        <v>E-3</v>
      </c>
      <c r="D12" s="74">
        <f>+'Matriz de Evaluación'!L12</f>
        <v>25</v>
      </c>
      <c r="E12" s="26" t="s">
        <v>166</v>
      </c>
      <c r="F12" s="163" t="s">
        <v>86</v>
      </c>
      <c r="G12" s="28" t="s">
        <v>120</v>
      </c>
      <c r="H12" s="26" t="s">
        <v>191</v>
      </c>
      <c r="I12" s="165" t="s">
        <v>167</v>
      </c>
      <c r="J12" s="26" t="s">
        <v>160</v>
      </c>
      <c r="K12" s="65" t="s">
        <v>121</v>
      </c>
      <c r="L12" s="69">
        <v>44563</v>
      </c>
      <c r="M12" s="69">
        <v>44926</v>
      </c>
      <c r="N12" s="70"/>
    </row>
    <row r="13" spans="1:14" ht="132.75" customHeight="1" x14ac:dyDescent="0.25">
      <c r="A13" s="25">
        <v>4</v>
      </c>
      <c r="B13" s="66" t="str">
        <f>+'Matriz de Evaluación'!G13</f>
        <v xml:space="preserve">Que no se cuenta recurso humano para atender la demanda de los usuarios hacia los servicios. </v>
      </c>
      <c r="C13" s="27" t="str">
        <f>+'Matriz de Evaluación'!D13</f>
        <v>E-4</v>
      </c>
      <c r="D13" s="74">
        <f>+'Matriz de Evaluación'!L13</f>
        <v>4</v>
      </c>
      <c r="E13" s="26" t="s">
        <v>168</v>
      </c>
      <c r="F13" s="163" t="s">
        <v>135</v>
      </c>
      <c r="G13" s="28" t="s">
        <v>119</v>
      </c>
      <c r="H13" s="26" t="s">
        <v>112</v>
      </c>
      <c r="I13" s="165" t="s">
        <v>169</v>
      </c>
      <c r="J13" s="26" t="s">
        <v>160</v>
      </c>
      <c r="K13" s="65" t="s">
        <v>170</v>
      </c>
      <c r="L13" s="69">
        <v>44563</v>
      </c>
      <c r="M13" s="69">
        <v>44926</v>
      </c>
      <c r="N13" s="70"/>
    </row>
    <row r="14" spans="1:14" ht="63" x14ac:dyDescent="0.25">
      <c r="A14" s="25">
        <v>5</v>
      </c>
      <c r="B14" s="66" t="str">
        <f>+'Matriz de Evaluación'!G14</f>
        <v xml:space="preserve">Que se cuenta con poco  empoderamiento de  lideres comunitarios  en  la  ejecución de proyectos. </v>
      </c>
      <c r="C14" s="27" t="str">
        <f>+'Matriz de Evaluación'!D14</f>
        <v>E-5</v>
      </c>
      <c r="D14" s="74">
        <f>+'Matriz de Evaluación'!L14</f>
        <v>2</v>
      </c>
      <c r="E14" s="26"/>
      <c r="F14" s="163" t="s">
        <v>137</v>
      </c>
      <c r="G14" s="28" t="s">
        <v>119</v>
      </c>
      <c r="H14" s="26" t="s">
        <v>111</v>
      </c>
      <c r="I14" s="165"/>
      <c r="J14" s="26"/>
      <c r="K14" s="65"/>
      <c r="L14" s="69"/>
      <c r="M14" s="69"/>
      <c r="N14" s="70" t="s">
        <v>171</v>
      </c>
    </row>
    <row r="15" spans="1:14" ht="120" customHeight="1" x14ac:dyDescent="0.25">
      <c r="A15" s="25">
        <v>6</v>
      </c>
      <c r="B15" s="66" t="str">
        <f>+'Matriz de Evaluación'!G15</f>
        <v xml:space="preserve">Que no existe una nomenclatura contable para los registros de las cuentas. </v>
      </c>
      <c r="C15" s="27" t="str">
        <f>+'Matriz de Evaluación'!D15</f>
        <v>O-1</v>
      </c>
      <c r="D15" s="74">
        <f>+'Matriz de Evaluación'!L15</f>
        <v>7.5</v>
      </c>
      <c r="E15" s="26" t="s">
        <v>162</v>
      </c>
      <c r="F15" s="163" t="s">
        <v>138</v>
      </c>
      <c r="G15" s="28" t="s">
        <v>119</v>
      </c>
      <c r="H15" s="26" t="s">
        <v>113</v>
      </c>
      <c r="I15" s="165" t="s">
        <v>172</v>
      </c>
      <c r="J15" s="26" t="s">
        <v>160</v>
      </c>
      <c r="K15" s="65" t="s">
        <v>173</v>
      </c>
      <c r="L15" s="69">
        <v>44563</v>
      </c>
      <c r="M15" s="69">
        <v>44926</v>
      </c>
      <c r="N15" s="70"/>
    </row>
    <row r="16" spans="1:14" ht="165" customHeight="1" x14ac:dyDescent="0.25">
      <c r="A16" s="25">
        <v>7</v>
      </c>
      <c r="B16" s="66" t="str">
        <f>+'Matriz de Evaluación'!G16</f>
        <v xml:space="preserve"> Que es existen deficiencias en cuanto a las herramientas o formas establecidas para el proceso de control interno a nivel  institucional.</v>
      </c>
      <c r="C16" s="27" t="str">
        <f>+'Matriz de Evaluación'!D16</f>
        <v>O-2</v>
      </c>
      <c r="D16" s="74">
        <f>+'Matriz de Evaluación'!L16</f>
        <v>10</v>
      </c>
      <c r="E16" s="26" t="s">
        <v>174</v>
      </c>
      <c r="F16" s="163" t="s">
        <v>192</v>
      </c>
      <c r="G16" s="28" t="s">
        <v>119</v>
      </c>
      <c r="H16" s="26" t="s">
        <v>114</v>
      </c>
      <c r="I16" s="165" t="s">
        <v>193</v>
      </c>
      <c r="J16" s="26" t="s">
        <v>160</v>
      </c>
      <c r="K16" s="65" t="s">
        <v>122</v>
      </c>
      <c r="L16" s="69">
        <v>44563</v>
      </c>
      <c r="M16" s="69">
        <v>44926</v>
      </c>
      <c r="N16" s="70"/>
    </row>
    <row r="17" spans="1:14" ht="183.75" customHeight="1" x14ac:dyDescent="0.25">
      <c r="A17" s="25">
        <v>8</v>
      </c>
      <c r="B17" s="66" t="str">
        <f>+'Matriz de Evaluación'!G17</f>
        <v xml:space="preserve">Que existe deserción laboral  inseguridad salarial. </v>
      </c>
      <c r="C17" s="27" t="str">
        <f>+'Matriz de Evaluación'!D17</f>
        <v>O-3</v>
      </c>
      <c r="D17" s="74">
        <f>+'Matriz de Evaluación'!L17</f>
        <v>25</v>
      </c>
      <c r="E17" s="26" t="s">
        <v>174</v>
      </c>
      <c r="F17" s="163" t="s">
        <v>140</v>
      </c>
      <c r="G17" s="28" t="s">
        <v>120</v>
      </c>
      <c r="H17" s="26" t="s">
        <v>115</v>
      </c>
      <c r="I17" s="165" t="s">
        <v>175</v>
      </c>
      <c r="J17" s="26" t="s">
        <v>165</v>
      </c>
      <c r="K17" s="65" t="s">
        <v>121</v>
      </c>
      <c r="L17" s="69">
        <v>44563</v>
      </c>
      <c r="M17" s="69">
        <v>44926</v>
      </c>
      <c r="N17" s="70"/>
    </row>
    <row r="18" spans="1:14" ht="163.5" customHeight="1" x14ac:dyDescent="0.25">
      <c r="A18" s="25">
        <v>9</v>
      </c>
      <c r="B18" s="66" t="str">
        <f>+'Matriz de Evaluación'!G18</f>
        <v xml:space="preserve">Que  existe deficiencia para lograr alianzas  y convenio institucionales para la dotación de profesionales  del ejercicio profesional supervisado (EPS) multidisciplinario </v>
      </c>
      <c r="C18" s="27" t="str">
        <f>+'Matriz de Evaluación'!D18</f>
        <v>O-4</v>
      </c>
      <c r="D18" s="74">
        <f>+'Matriz de Evaluación'!L18</f>
        <v>10</v>
      </c>
      <c r="E18" s="26" t="s">
        <v>176</v>
      </c>
      <c r="F18" s="163" t="s">
        <v>142</v>
      </c>
      <c r="G18" s="28" t="s">
        <v>119</v>
      </c>
      <c r="H18" s="26" t="s">
        <v>177</v>
      </c>
      <c r="I18" s="165" t="s">
        <v>178</v>
      </c>
      <c r="J18" s="26" t="s">
        <v>165</v>
      </c>
      <c r="K18" s="65" t="s">
        <v>121</v>
      </c>
      <c r="L18" s="69">
        <v>44563</v>
      </c>
      <c r="M18" s="69">
        <v>44926</v>
      </c>
      <c r="N18" s="70"/>
    </row>
    <row r="19" spans="1:14" ht="111.75" customHeight="1" x14ac:dyDescent="0.25">
      <c r="A19" s="25">
        <v>10</v>
      </c>
      <c r="B19" s="66" t="str">
        <f>+'Matriz de Evaluación'!G19</f>
        <v xml:space="preserve">Que  no están actualizados los manuales de procedimientos y no se cumple con la aplicación  total de estos. </v>
      </c>
      <c r="C19" s="27" t="str">
        <f>+'Matriz de Evaluación'!D19</f>
        <v>O-5</v>
      </c>
      <c r="D19" s="74">
        <f>+'Matriz de Evaluación'!L19</f>
        <v>10</v>
      </c>
      <c r="E19" s="26" t="s">
        <v>158</v>
      </c>
      <c r="F19" s="163" t="s">
        <v>144</v>
      </c>
      <c r="G19" s="28" t="s">
        <v>119</v>
      </c>
      <c r="H19" s="26" t="s">
        <v>116</v>
      </c>
      <c r="I19" s="165" t="s">
        <v>179</v>
      </c>
      <c r="J19" s="26" t="s">
        <v>160</v>
      </c>
      <c r="K19" s="65" t="s">
        <v>122</v>
      </c>
      <c r="L19" s="69">
        <v>44563</v>
      </c>
      <c r="M19" s="69">
        <v>44926</v>
      </c>
      <c r="N19" s="70"/>
    </row>
    <row r="20" spans="1:14" ht="47.25" x14ac:dyDescent="0.25">
      <c r="A20" s="25">
        <v>11</v>
      </c>
      <c r="B20" s="66" t="str">
        <f>+'Matriz de Evaluación'!G20</f>
        <v xml:space="preserve">Que no se cuenta con profesional requerido en el área local para laborar en la entidad </v>
      </c>
      <c r="C20" s="27" t="str">
        <f>+'Matriz de Evaluación'!D20</f>
        <v>O-6</v>
      </c>
      <c r="D20" s="74">
        <f>+'Matriz de Evaluación'!L20</f>
        <v>6.25</v>
      </c>
      <c r="E20" s="26"/>
      <c r="F20" s="163" t="s">
        <v>146</v>
      </c>
      <c r="G20" s="28" t="s">
        <v>119</v>
      </c>
      <c r="H20" s="26" t="s">
        <v>117</v>
      </c>
      <c r="I20" s="165"/>
      <c r="J20" s="26"/>
      <c r="K20" s="65"/>
      <c r="L20" s="69"/>
      <c r="M20" s="69"/>
      <c r="N20" s="70" t="s">
        <v>123</v>
      </c>
    </row>
    <row r="21" spans="1:14" ht="105" customHeight="1" x14ac:dyDescent="0.25">
      <c r="A21" s="25">
        <v>12</v>
      </c>
      <c r="B21" s="66" t="str">
        <f>+'Matriz de Evaluación'!G21</f>
        <v xml:space="preserve">Que se tiene dificultad en equipar o renovar mobiliario y equipo en deterioro por recursos financieros . </v>
      </c>
      <c r="C21" s="27" t="str">
        <f>+'Matriz de Evaluación'!D21</f>
        <v>O-7</v>
      </c>
      <c r="D21" s="74">
        <f>+'Matriz de Evaluación'!L21</f>
        <v>10</v>
      </c>
      <c r="E21" s="26" t="s">
        <v>180</v>
      </c>
      <c r="F21" s="163" t="s">
        <v>147</v>
      </c>
      <c r="G21" s="28" t="s">
        <v>119</v>
      </c>
      <c r="H21" s="26" t="s">
        <v>118</v>
      </c>
      <c r="I21" s="165" t="s">
        <v>181</v>
      </c>
      <c r="J21" s="26" t="s">
        <v>165</v>
      </c>
      <c r="K21" s="65" t="s">
        <v>182</v>
      </c>
      <c r="L21" s="69">
        <v>44563</v>
      </c>
      <c r="M21" s="69">
        <v>44926</v>
      </c>
      <c r="N21" s="70"/>
    </row>
    <row r="22" spans="1:14" ht="131.25" customHeight="1" x14ac:dyDescent="0.25">
      <c r="A22" s="25">
        <v>13</v>
      </c>
      <c r="B22" s="66" t="str">
        <f>+'Matriz de Evaluación'!G22</f>
        <v xml:space="preserve">Que no se reestructura  periódicamente el plan estratégico  en los ejes de educación y administración sustentable de recursos pero si en el área de salud </v>
      </c>
      <c r="C22" s="27" t="str">
        <f>+'Matriz de Evaluación'!D22</f>
        <v>N-1</v>
      </c>
      <c r="D22" s="74">
        <f>+'Matriz de Evaluación'!L22</f>
        <v>4</v>
      </c>
      <c r="E22" s="26" t="s">
        <v>158</v>
      </c>
      <c r="F22" s="163" t="s">
        <v>183</v>
      </c>
      <c r="G22" s="28" t="s">
        <v>119</v>
      </c>
      <c r="H22" s="26" t="s">
        <v>184</v>
      </c>
      <c r="I22" s="165" t="s">
        <v>185</v>
      </c>
      <c r="J22" s="26" t="s">
        <v>160</v>
      </c>
      <c r="K22" s="65" t="s">
        <v>121</v>
      </c>
      <c r="L22" s="69">
        <v>44563</v>
      </c>
      <c r="M22" s="69">
        <v>44926</v>
      </c>
      <c r="N22" s="70"/>
    </row>
    <row r="23" spans="1:14" ht="103.5" customHeight="1" x14ac:dyDescent="0.25">
      <c r="A23" s="25">
        <v>14</v>
      </c>
      <c r="B23" s="66" t="str">
        <f>+'Matriz de Evaluación'!G23</f>
        <v xml:space="preserve">Que se encuentra con desactualización de línea basal. </v>
      </c>
      <c r="C23" s="27" t="str">
        <f>+'Matriz de Evaluación'!D23</f>
        <v>I-1</v>
      </c>
      <c r="D23" s="74">
        <f>+'Matriz de Evaluación'!L23</f>
        <v>4</v>
      </c>
      <c r="E23" s="26"/>
      <c r="F23" s="163" t="s">
        <v>149</v>
      </c>
      <c r="G23" s="28" t="s">
        <v>119</v>
      </c>
      <c r="H23" s="26" t="s">
        <v>186</v>
      </c>
      <c r="I23" s="165"/>
      <c r="J23" s="26"/>
      <c r="K23" s="26"/>
      <c r="L23" s="69"/>
      <c r="M23" s="69"/>
      <c r="N23" s="29" t="s">
        <v>187</v>
      </c>
    </row>
    <row r="24" spans="1:14" x14ac:dyDescent="0.25">
      <c r="A24" s="3"/>
      <c r="B24" s="4"/>
      <c r="C24" s="4"/>
      <c r="D24" s="4"/>
      <c r="E24" s="4"/>
      <c r="F24" s="4"/>
      <c r="G24" s="4"/>
      <c r="H24" s="4"/>
      <c r="I24" s="4"/>
      <c r="J24" s="4"/>
      <c r="K24" s="4"/>
      <c r="L24" s="4"/>
      <c r="M24" s="4"/>
      <c r="N24" s="11"/>
    </row>
    <row r="25" spans="1:14" x14ac:dyDescent="0.25">
      <c r="A25" s="3"/>
      <c r="B25" s="4"/>
      <c r="C25" s="4"/>
      <c r="D25" s="4"/>
      <c r="E25" s="4"/>
      <c r="F25" s="4"/>
      <c r="G25" s="4"/>
      <c r="H25" s="4"/>
      <c r="I25" s="4"/>
      <c r="J25" s="4"/>
      <c r="K25" s="4"/>
      <c r="L25" s="4"/>
      <c r="M25" s="4"/>
      <c r="N25" s="11"/>
    </row>
    <row r="26" spans="1:14" x14ac:dyDescent="0.25">
      <c r="A26" s="3"/>
      <c r="B26" s="4" t="s">
        <v>27</v>
      </c>
      <c r="C26" s="13"/>
      <c r="D26" s="13"/>
      <c r="E26" s="13" t="s">
        <v>188</v>
      </c>
      <c r="F26" s="13"/>
      <c r="G26" s="13"/>
      <c r="H26" s="4"/>
      <c r="I26" s="4"/>
      <c r="J26" s="4"/>
      <c r="K26" s="4"/>
      <c r="L26" s="4"/>
      <c r="M26" s="4"/>
      <c r="N26" s="11"/>
    </row>
    <row r="27" spans="1:14" ht="28.5" customHeight="1" x14ac:dyDescent="0.25">
      <c r="A27" s="3"/>
      <c r="B27" s="4"/>
      <c r="C27" s="4"/>
      <c r="D27" s="4"/>
      <c r="E27" s="4"/>
      <c r="F27" s="4"/>
      <c r="G27" s="4"/>
      <c r="H27" s="4"/>
      <c r="I27" s="4"/>
      <c r="J27" s="4"/>
      <c r="K27" s="4"/>
      <c r="L27" s="4"/>
      <c r="M27" s="4"/>
      <c r="N27" s="11"/>
    </row>
    <row r="28" spans="1:14" ht="66" customHeight="1" x14ac:dyDescent="0.25">
      <c r="A28" s="3"/>
      <c r="B28" s="4" t="s">
        <v>28</v>
      </c>
      <c r="C28" s="13"/>
      <c r="D28" s="13"/>
      <c r="E28" s="13"/>
      <c r="F28" s="13"/>
      <c r="G28" s="13"/>
      <c r="H28" s="4"/>
      <c r="I28" s="4"/>
      <c r="J28" s="4"/>
      <c r="K28" s="30"/>
      <c r="L28" s="4"/>
      <c r="M28" s="4"/>
      <c r="N28" s="11"/>
    </row>
    <row r="29" spans="1:14" x14ac:dyDescent="0.25">
      <c r="A29" s="3"/>
      <c r="B29" s="4"/>
      <c r="C29" s="4"/>
      <c r="D29" s="4"/>
      <c r="E29" s="4"/>
      <c r="F29" s="4"/>
      <c r="G29" s="4"/>
      <c r="H29" s="4"/>
      <c r="I29" s="4"/>
      <c r="J29" s="4"/>
      <c r="K29" s="30"/>
      <c r="L29" s="4"/>
      <c r="M29" s="4"/>
      <c r="N29" s="11"/>
    </row>
    <row r="30" spans="1:14" ht="16.5" thickBot="1" x14ac:dyDescent="0.3">
      <c r="A30" s="5"/>
      <c r="B30" s="6"/>
      <c r="C30" s="6"/>
      <c r="D30" s="6"/>
      <c r="E30" s="6"/>
      <c r="F30" s="6"/>
      <c r="G30" s="6"/>
      <c r="H30" s="6"/>
      <c r="I30" s="6"/>
      <c r="J30" s="6"/>
      <c r="K30" s="6"/>
      <c r="L30" s="6"/>
      <c r="M30" s="6"/>
      <c r="N30" s="31"/>
    </row>
  </sheetData>
  <conditionalFormatting sqref="K10:N23">
    <cfRule type="cellIs" dxfId="4" priority="13" stopIfTrue="1" operator="equal">
      <formula>0</formula>
    </cfRule>
  </conditionalFormatting>
  <conditionalFormatting sqref="D10:D23">
    <cfRule type="cellIs" dxfId="3" priority="10" operator="greaterThanOrEqual">
      <formula>15.1</formula>
    </cfRule>
    <cfRule type="cellIs" dxfId="2" priority="11" operator="between">
      <formula>10.1</formula>
      <formula>15</formula>
    </cfRule>
    <cfRule type="cellIs" dxfId="1" priority="12" operator="lessThanOrEqual">
      <formula>10</formula>
    </cfRule>
  </conditionalFormatting>
  <conditionalFormatting sqref="D10:D23">
    <cfRule type="cellIs" dxfId="0" priority="9" operator="greaterThan">
      <formula>15</formula>
    </cfRule>
  </conditionalFormatting>
  <hyperlinks>
    <hyperlink ref="I8" location="Notas!A6" display="(5)"/>
  </hyperlinks>
  <pageMargins left="0.74803149606299213" right="0.15748031496062992" top="0.98425196850393704" bottom="0.98425196850393704" header="0" footer="0"/>
  <pageSetup scale="72"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28"/>
  <sheetViews>
    <sheetView showGridLines="0" topLeftCell="A12" zoomScaleNormal="100" workbookViewId="0">
      <selection activeCell="C23" sqref="C23"/>
    </sheetView>
  </sheetViews>
  <sheetFormatPr baseColWidth="10" defaultColWidth="17.140625" defaultRowHeight="15.75" x14ac:dyDescent="0.25"/>
  <cols>
    <col min="1" max="1" width="4" style="8" customWidth="1"/>
    <col min="2" max="2" width="29.7109375" style="8" customWidth="1"/>
    <col min="3" max="3" width="29" style="8" customWidth="1"/>
    <col min="4" max="4" width="21.85546875" style="8" customWidth="1"/>
    <col min="5" max="5" width="29.28515625" style="8" customWidth="1"/>
    <col min="6" max="6" width="20.5703125" style="8" customWidth="1"/>
    <col min="7" max="7" width="21.85546875" style="8" customWidth="1"/>
    <col min="8" max="8" width="18.7109375" style="8" customWidth="1"/>
    <col min="9" max="16384" width="17.140625" style="8"/>
  </cols>
  <sheetData>
    <row r="1" spans="1:8" ht="16.5" thickBot="1" x14ac:dyDescent="0.3"/>
    <row r="2" spans="1:8" ht="32.25" customHeight="1" x14ac:dyDescent="0.25">
      <c r="A2" s="51"/>
      <c r="B2" s="2"/>
      <c r="C2" s="2"/>
      <c r="D2" s="1" t="s">
        <v>32</v>
      </c>
      <c r="E2" s="2"/>
      <c r="F2" s="2"/>
      <c r="G2" s="2"/>
      <c r="H2" s="10"/>
    </row>
    <row r="3" spans="1:8" x14ac:dyDescent="0.25">
      <c r="A3" s="52"/>
      <c r="B3" s="4"/>
      <c r="C3" s="4"/>
      <c r="D3" s="4"/>
      <c r="E3" s="4"/>
      <c r="F3" s="4"/>
      <c r="G3" s="4"/>
      <c r="H3" s="11"/>
    </row>
    <row r="4" spans="1:8" ht="25.5" customHeight="1" x14ac:dyDescent="0.25">
      <c r="A4" s="52"/>
      <c r="B4" s="4"/>
      <c r="C4" s="4"/>
      <c r="D4" s="64" t="s">
        <v>67</v>
      </c>
      <c r="E4" s="4"/>
      <c r="F4" s="4"/>
      <c r="G4" s="4"/>
      <c r="H4" s="11"/>
    </row>
    <row r="5" spans="1:8" ht="27.75" customHeight="1" x14ac:dyDescent="0.25">
      <c r="A5" s="52"/>
      <c r="B5" s="4" t="s">
        <v>30</v>
      </c>
      <c r="C5" s="13" t="s">
        <v>62</v>
      </c>
      <c r="D5" s="13"/>
      <c r="E5" s="4"/>
      <c r="F5" s="4"/>
      <c r="G5" s="4"/>
      <c r="H5" s="11"/>
    </row>
    <row r="6" spans="1:8" ht="29.25" customHeight="1" x14ac:dyDescent="0.25">
      <c r="A6" s="52"/>
      <c r="B6" s="4" t="s">
        <v>31</v>
      </c>
      <c r="C6" s="14" t="s">
        <v>45</v>
      </c>
      <c r="D6" s="14"/>
      <c r="E6" s="4"/>
      <c r="F6" s="4"/>
      <c r="G6" s="4"/>
      <c r="H6" s="11"/>
    </row>
    <row r="7" spans="1:8" x14ac:dyDescent="0.25">
      <c r="A7" s="53"/>
      <c r="B7" s="54"/>
      <c r="C7" s="54"/>
      <c r="D7" s="54"/>
      <c r="E7" s="54"/>
      <c r="F7" s="54"/>
      <c r="G7" s="4"/>
      <c r="H7" s="11"/>
    </row>
    <row r="8" spans="1:8" x14ac:dyDescent="0.25">
      <c r="A8" s="52"/>
      <c r="B8" s="55" t="s">
        <v>0</v>
      </c>
      <c r="C8" s="56"/>
      <c r="D8" s="55" t="s">
        <v>1</v>
      </c>
      <c r="E8" s="55" t="s">
        <v>2</v>
      </c>
      <c r="F8" s="55" t="s">
        <v>3</v>
      </c>
      <c r="G8" s="55" t="s">
        <v>4</v>
      </c>
      <c r="H8" s="57" t="s">
        <v>5</v>
      </c>
    </row>
    <row r="9" spans="1:8" s="50" customFormat="1" ht="39" customHeight="1" x14ac:dyDescent="0.25">
      <c r="A9" s="21" t="s">
        <v>10</v>
      </c>
      <c r="B9" s="22" t="s">
        <v>11</v>
      </c>
      <c r="C9" s="22" t="s">
        <v>19</v>
      </c>
      <c r="D9" s="22" t="s">
        <v>20</v>
      </c>
      <c r="E9" s="22" t="s">
        <v>21</v>
      </c>
      <c r="F9" s="22" t="s">
        <v>22</v>
      </c>
      <c r="G9" s="22" t="s">
        <v>15</v>
      </c>
      <c r="H9" s="23" t="s">
        <v>69</v>
      </c>
    </row>
    <row r="10" spans="1:8" x14ac:dyDescent="0.25">
      <c r="A10" s="194">
        <v>1</v>
      </c>
      <c r="B10" s="197"/>
      <c r="C10" s="61"/>
      <c r="D10" s="49"/>
      <c r="E10" s="43"/>
      <c r="F10" s="43"/>
      <c r="G10" s="43"/>
      <c r="H10" s="71"/>
    </row>
    <row r="11" spans="1:8" x14ac:dyDescent="0.25">
      <c r="A11" s="195"/>
      <c r="B11" s="198"/>
      <c r="C11" s="73"/>
      <c r="D11" s="33"/>
      <c r="E11" s="34"/>
      <c r="F11" s="35"/>
      <c r="G11" s="35"/>
      <c r="H11" s="78"/>
    </row>
    <row r="12" spans="1:8" x14ac:dyDescent="0.25">
      <c r="A12" s="195"/>
      <c r="B12" s="198"/>
      <c r="C12" s="32"/>
      <c r="D12" s="37"/>
      <c r="E12" s="34"/>
      <c r="F12" s="35"/>
      <c r="G12" s="35"/>
      <c r="H12" s="36"/>
    </row>
    <row r="13" spans="1:8" x14ac:dyDescent="0.25">
      <c r="A13" s="195"/>
      <c r="B13" s="198"/>
      <c r="C13" s="32"/>
      <c r="D13" s="33"/>
      <c r="E13" s="34"/>
      <c r="F13" s="35"/>
      <c r="G13" s="34"/>
      <c r="H13" s="36"/>
    </row>
    <row r="14" spans="1:8" ht="16.5" thickBot="1" x14ac:dyDescent="0.3">
      <c r="A14" s="196"/>
      <c r="B14" s="199"/>
      <c r="C14" s="38"/>
      <c r="D14" s="39"/>
      <c r="E14" s="40"/>
      <c r="F14" s="41"/>
      <c r="G14" s="40"/>
      <c r="H14" s="42"/>
    </row>
    <row r="15" spans="1:8" x14ac:dyDescent="0.25">
      <c r="A15" s="194">
        <v>2</v>
      </c>
      <c r="B15" s="197"/>
      <c r="C15" s="72"/>
      <c r="D15" s="49"/>
      <c r="E15" s="43"/>
      <c r="F15" s="44"/>
      <c r="G15" s="75"/>
      <c r="H15" s="76"/>
    </row>
    <row r="16" spans="1:8" x14ac:dyDescent="0.25">
      <c r="A16" s="195"/>
      <c r="B16" s="198"/>
      <c r="C16" s="73"/>
      <c r="D16" s="49"/>
      <c r="E16" s="34"/>
      <c r="F16" s="34"/>
      <c r="G16" s="77"/>
      <c r="H16" s="78"/>
    </row>
    <row r="17" spans="1:9" x14ac:dyDescent="0.25">
      <c r="A17" s="195"/>
      <c r="B17" s="198"/>
      <c r="C17" s="32"/>
      <c r="D17" s="43"/>
      <c r="E17" s="34"/>
      <c r="F17" s="35"/>
      <c r="G17" s="35"/>
      <c r="H17" s="36"/>
    </row>
    <row r="18" spans="1:9" x14ac:dyDescent="0.25">
      <c r="A18" s="195"/>
      <c r="B18" s="198"/>
      <c r="C18" s="45"/>
      <c r="D18" s="43"/>
      <c r="E18" s="34"/>
      <c r="F18" s="35"/>
      <c r="G18" s="34"/>
      <c r="H18" s="36"/>
    </row>
    <row r="19" spans="1:9" x14ac:dyDescent="0.25">
      <c r="A19" s="195"/>
      <c r="B19" s="198"/>
      <c r="C19" s="45"/>
      <c r="D19" s="34"/>
      <c r="E19" s="34"/>
      <c r="F19" s="35"/>
      <c r="G19" s="35"/>
      <c r="H19" s="36"/>
    </row>
    <row r="20" spans="1:9" ht="16.5" thickBot="1" x14ac:dyDescent="0.3">
      <c r="A20" s="196"/>
      <c r="B20" s="199"/>
      <c r="C20" s="46"/>
      <c r="D20" s="47"/>
      <c r="E20" s="46"/>
      <c r="F20" s="46"/>
      <c r="G20" s="46"/>
      <c r="H20" s="42"/>
    </row>
    <row r="21" spans="1:9" x14ac:dyDescent="0.25">
      <c r="A21" s="52"/>
      <c r="B21" s="4"/>
      <c r="C21" s="4"/>
      <c r="D21" s="4"/>
      <c r="E21" s="4"/>
      <c r="F21" s="4"/>
      <c r="G21" s="4"/>
      <c r="H21" s="11"/>
    </row>
    <row r="22" spans="1:9" x14ac:dyDescent="0.25">
      <c r="A22" s="52"/>
      <c r="B22" s="4"/>
      <c r="C22" s="4"/>
      <c r="D22" s="4"/>
      <c r="E22" s="4"/>
      <c r="F22" s="4"/>
      <c r="G22" s="4"/>
      <c r="H22" s="11"/>
    </row>
    <row r="23" spans="1:9" ht="26.25" customHeight="1" x14ac:dyDescent="0.25">
      <c r="A23" s="52"/>
      <c r="B23" s="4" t="s">
        <v>33</v>
      </c>
      <c r="C23" s="13"/>
      <c r="D23" s="13"/>
      <c r="E23" s="4"/>
      <c r="F23" s="4"/>
      <c r="G23" s="4"/>
      <c r="H23" s="11"/>
    </row>
    <row r="24" spans="1:9" x14ac:dyDescent="0.25">
      <c r="A24" s="52"/>
      <c r="B24" s="4"/>
      <c r="C24" s="4"/>
      <c r="D24" s="4"/>
      <c r="E24" s="58"/>
      <c r="F24" s="59"/>
      <c r="G24" s="59"/>
      <c r="H24" s="60"/>
      <c r="I24" s="48"/>
    </row>
    <row r="25" spans="1:9" ht="30.75" customHeight="1" x14ac:dyDescent="0.25">
      <c r="A25" s="52"/>
      <c r="B25" s="4" t="s">
        <v>34</v>
      </c>
      <c r="C25" s="13"/>
      <c r="D25" s="13"/>
      <c r="E25" s="59"/>
      <c r="F25" s="59"/>
      <c r="G25" s="59"/>
      <c r="H25" s="60"/>
      <c r="I25" s="48"/>
    </row>
    <row r="26" spans="1:9" x14ac:dyDescent="0.25">
      <c r="A26" s="52"/>
      <c r="B26" s="4"/>
      <c r="C26" s="4"/>
      <c r="D26" s="4"/>
      <c r="E26" s="59"/>
      <c r="F26" s="59"/>
      <c r="G26" s="59"/>
      <c r="H26" s="60"/>
      <c r="I26" s="48"/>
    </row>
    <row r="27" spans="1:9" x14ac:dyDescent="0.25">
      <c r="A27" s="52"/>
      <c r="B27" s="4"/>
      <c r="C27" s="4"/>
      <c r="D27" s="4"/>
      <c r="E27" s="4"/>
      <c r="F27" s="4"/>
      <c r="G27" s="4"/>
      <c r="H27" s="11"/>
    </row>
    <row r="28" spans="1:9" x14ac:dyDescent="0.25">
      <c r="A28" s="52"/>
      <c r="B28" s="4"/>
      <c r="C28" s="4"/>
      <c r="D28" s="4"/>
      <c r="E28" s="4"/>
      <c r="F28" s="4"/>
      <c r="G28" s="4"/>
      <c r="H28" s="11"/>
    </row>
  </sheetData>
  <mergeCells count="4">
    <mergeCell ref="A10:A14"/>
    <mergeCell ref="B10:B14"/>
    <mergeCell ref="A15:A20"/>
    <mergeCell ref="B15:B20"/>
  </mergeCells>
  <pageMargins left="0.74803149606299213" right="0.74803149606299213" top="0.98425196850393704" bottom="0.98425196850393704" header="0" footer="0"/>
  <pageSetup scale="69" orientation="landscape"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Matriz de Evaluación</vt:lpstr>
      <vt:lpstr>Mapa</vt:lpstr>
      <vt:lpstr>Plan de Trabajo</vt:lpstr>
      <vt:lpstr>Plan Continuidad</vt:lpstr>
      <vt:lpstr>'Matriz de Evaluación'!Área_de_impresión</vt:lpstr>
      <vt:lpstr>'Plan Continuidad'!Área_de_impresión</vt:lpstr>
      <vt:lpstr>'Plan de Trabajo'!Área_de_impresión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fjvalenzuela</dc:creator>
  <cp:lastModifiedBy>HERMANA TIERRA </cp:lastModifiedBy>
  <cp:lastPrinted>2021-08-23T15:19:27Z</cp:lastPrinted>
  <dcterms:created xsi:type="dcterms:W3CDTF">2021-02-11T15:26:22Z</dcterms:created>
  <dcterms:modified xsi:type="dcterms:W3CDTF">2022-04-29T23:11:48Z</dcterms:modified>
</cp:coreProperties>
</file>